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hanselman/Documents/Workbooks/2025/"/>
    </mc:Choice>
  </mc:AlternateContent>
  <xr:revisionPtr revIDLastSave="0" documentId="13_ncr:1_{21A35CE2-2062-304F-BF9B-2C3FB3D093FE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Table of Contents" sheetId="8" r:id="rId1"/>
    <sheet name="Regional FOB" sheetId="10" r:id="rId2"/>
    <sheet name="All Seedless FOBs" sheetId="6" r:id="rId3"/>
    <sheet name="Avg. Price" sheetId="5" r:id="rId4"/>
    <sheet name="Table" sheetId="4" r:id="rId5"/>
    <sheet name="Data" sheetId="1" r:id="rId6"/>
  </sheets>
  <definedNames>
    <definedName name="_xlnm._FilterDatabase" localSheetId="5" hidden="1">Data!$A$1:$AX$640</definedName>
  </definedNames>
  <calcPr calcId="191029"/>
  <pivotCaches>
    <pivotCache cacheId="1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5" i="1"/>
  <c r="G7" i="1"/>
  <c r="G14" i="1"/>
  <c r="G6" i="1"/>
  <c r="G13" i="1"/>
  <c r="G39" i="1"/>
  <c r="G38" i="1"/>
  <c r="G37" i="1"/>
  <c r="G30" i="1"/>
  <c r="G29" i="1"/>
  <c r="G28" i="1"/>
  <c r="G33" i="1"/>
  <c r="G32" i="1"/>
  <c r="G31" i="1"/>
  <c r="G5" i="1"/>
  <c r="G12" i="1"/>
  <c r="G24" i="1"/>
  <c r="G27" i="1"/>
  <c r="G23" i="1"/>
  <c r="G22" i="1"/>
  <c r="G26" i="1"/>
  <c r="G25" i="1"/>
  <c r="G18" i="1"/>
  <c r="G17" i="1"/>
  <c r="G21" i="1"/>
  <c r="G20" i="1"/>
  <c r="G19" i="1"/>
  <c r="G16" i="1"/>
  <c r="G36" i="1"/>
  <c r="G35" i="1"/>
  <c r="G34" i="1"/>
  <c r="G66" i="1"/>
  <c r="G65" i="1"/>
  <c r="G64" i="1"/>
  <c r="G4" i="1"/>
  <c r="G11" i="1"/>
  <c r="G42" i="1"/>
  <c r="G45" i="1"/>
  <c r="G48" i="1"/>
  <c r="G51" i="1"/>
  <c r="G54" i="1"/>
  <c r="G57" i="1"/>
  <c r="G60" i="1"/>
  <c r="G63" i="1"/>
  <c r="G3" i="1"/>
  <c r="G2" i="1"/>
  <c r="G10" i="1"/>
  <c r="G9" i="1"/>
  <c r="G41" i="1"/>
  <c r="G44" i="1"/>
  <c r="G47" i="1"/>
  <c r="G50" i="1"/>
  <c r="G53" i="1"/>
  <c r="G56" i="1"/>
  <c r="G59" i="1"/>
  <c r="G62" i="1"/>
  <c r="G40" i="1"/>
  <c r="G43" i="1"/>
  <c r="G46" i="1"/>
  <c r="G49" i="1"/>
  <c r="G52" i="1"/>
  <c r="G55" i="1"/>
  <c r="G58" i="1"/>
  <c r="G61" i="1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 s="1"/>
  <c r="G11" i="4"/>
  <c r="G12" i="4" s="1"/>
  <c r="G9" i="4"/>
  <c r="G10" i="4" s="1"/>
  <c r="G8" i="4"/>
  <c r="G7" i="4"/>
  <c r="G6" i="4" s="1"/>
  <c r="G4" i="4"/>
  <c r="G5" i="4" s="1"/>
  <c r="F61" i="4"/>
  <c r="F62" i="4"/>
  <c r="F3" i="4" l="1"/>
  <c r="F4" i="4" l="1"/>
  <c r="F5" i="4" s="1"/>
  <c r="F6" i="4" s="1"/>
  <c r="F7" i="4" s="1"/>
  <c r="F8" i="4" s="1"/>
  <c r="F9" i="4" s="1"/>
  <c r="G3" i="4"/>
  <c r="G2" i="4" s="1"/>
  <c r="F10" i="4" l="1"/>
  <c r="F11" i="4" l="1"/>
  <c r="F12" i="4" l="1"/>
  <c r="F13" i="4" l="1"/>
  <c r="F14" i="4" l="1"/>
  <c r="F15" i="4" s="1"/>
  <c r="F16" i="4" s="1"/>
  <c r="F17" i="4" s="1"/>
  <c r="F18" i="4" l="1"/>
  <c r="F19" i="4" l="1"/>
  <c r="F20" i="4" l="1"/>
  <c r="F21" i="4" l="1"/>
  <c r="F22" i="4" s="1"/>
  <c r="F23" i="4" s="1"/>
  <c r="F24" i="4" l="1"/>
  <c r="F25" i="4" l="1"/>
  <c r="F26" i="4" l="1"/>
  <c r="F27" i="4" l="1"/>
  <c r="F28" i="4" l="1"/>
  <c r="F29" i="4" s="1"/>
  <c r="F30" i="4" s="1"/>
  <c r="F31" i="4" l="1"/>
  <c r="F32" i="4" l="1"/>
  <c r="F33" i="4" l="1"/>
  <c r="F34" i="4" l="1"/>
  <c r="F35" i="4" l="1"/>
  <c r="F36" i="4" s="1"/>
  <c r="F37" i="4" s="1"/>
  <c r="F38" i="4" l="1"/>
  <c r="F39" i="4" l="1"/>
  <c r="F40" i="4" l="1"/>
  <c r="F41" i="4" l="1"/>
  <c r="F42" i="4" l="1"/>
  <c r="F43" i="4" s="1"/>
  <c r="F44" i="4" s="1"/>
  <c r="F45" i="4" l="1"/>
  <c r="F46" i="4" l="1"/>
  <c r="F47" i="4" l="1"/>
  <c r="F48" i="4" l="1"/>
  <c r="F49" i="4" l="1"/>
  <c r="F50" i="4" s="1"/>
  <c r="F51" i="4" s="1"/>
  <c r="F52" i="4" s="1"/>
  <c r="F53" i="4" l="1"/>
  <c r="F54" i="4" l="1"/>
  <c r="F55" i="4" l="1"/>
  <c r="F56" i="4" l="1"/>
  <c r="F57" i="4" s="1"/>
  <c r="F58" i="4" s="1"/>
  <c r="F59" i="4" l="1"/>
  <c r="F60" i="4" l="1"/>
  <c r="F63" i="4" l="1"/>
  <c r="F64" i="4" s="1"/>
  <c r="F65" i="4" l="1"/>
  <c r="F66" i="4" l="1"/>
  <c r="F67" i="4" l="1"/>
  <c r="F68" i="4" l="1"/>
  <c r="F69" i="4" l="1"/>
  <c r="F70" i="4" s="1"/>
  <c r="F71" i="4" s="1"/>
  <c r="F72" i="4" l="1"/>
  <c r="F73" i="4" l="1"/>
  <c r="F74" i="4" l="1"/>
  <c r="F75" i="4" l="1"/>
  <c r="F76" i="4" l="1"/>
  <c r="F77" i="4" s="1"/>
  <c r="F78" i="4" s="1"/>
  <c r="F79" i="4" s="1"/>
  <c r="F80" i="4" s="1"/>
  <c r="F81" i="4" l="1"/>
  <c r="F82" i="4" l="1"/>
  <c r="F83" i="4" l="1"/>
  <c r="F84" i="4" s="1"/>
  <c r="F85" i="4" s="1"/>
  <c r="F86" i="4" l="1"/>
  <c r="F87" i="4" l="1"/>
  <c r="F88" i="4" l="1"/>
  <c r="F89" i="4" l="1"/>
  <c r="F90" i="4" l="1"/>
  <c r="F91" i="4" s="1"/>
  <c r="F92" i="4" s="1"/>
  <c r="F93" i="4" l="1"/>
  <c r="F94" i="4" l="1"/>
  <c r="F95" i="4" l="1"/>
  <c r="F96" i="4" l="1"/>
  <c r="F97" i="4" l="1"/>
  <c r="F98" i="4" s="1"/>
  <c r="F99" i="4" s="1"/>
  <c r="F100" i="4" l="1"/>
  <c r="F101" i="4" l="1"/>
  <c r="F102" i="4" l="1"/>
  <c r="F103" i="4" l="1"/>
  <c r="F104" i="4" l="1"/>
  <c r="F105" i="4" s="1"/>
  <c r="F106" i="4" s="1"/>
  <c r="F107" i="4" l="1"/>
  <c r="F108" i="4" l="1"/>
  <c r="F109" i="4" l="1"/>
  <c r="F110" i="4" l="1"/>
  <c r="F111" i="4" l="1"/>
  <c r="F112" i="4" s="1"/>
  <c r="F113" i="4" s="1"/>
  <c r="F114" i="4" l="1"/>
  <c r="F115" i="4" l="1"/>
  <c r="F116" i="4" l="1"/>
  <c r="F117" i="4" l="1"/>
  <c r="F118" i="4" l="1"/>
  <c r="F119" i="4" s="1"/>
  <c r="F120" i="4" s="1"/>
  <c r="F121" i="4" l="1"/>
  <c r="F122" i="4" l="1"/>
  <c r="F123" i="4" l="1"/>
  <c r="F124" i="4" l="1"/>
  <c r="F125" i="4" l="1"/>
  <c r="F126" i="4" s="1"/>
  <c r="F127" i="4" s="1"/>
  <c r="F128" i="4" l="1"/>
  <c r="F129" i="4" l="1"/>
  <c r="F130" i="4" l="1"/>
  <c r="F131" i="4" l="1"/>
  <c r="F132" i="4" l="1"/>
  <c r="F133" i="4" s="1"/>
  <c r="F134" i="4" s="1"/>
  <c r="F135" i="4" l="1"/>
  <c r="F136" i="4" l="1"/>
  <c r="F137" i="4" l="1"/>
  <c r="F138" i="4" l="1"/>
  <c r="F139" i="4" l="1"/>
  <c r="F140" i="4" s="1"/>
  <c r="F141" i="4" s="1"/>
  <c r="F142" i="4" l="1"/>
  <c r="F143" i="4" l="1"/>
  <c r="F144" i="4" l="1"/>
  <c r="F145" i="4" l="1"/>
  <c r="F146" i="4" l="1"/>
  <c r="F147" i="4" s="1"/>
  <c r="F148" i="4" s="1"/>
  <c r="F149" i="4" s="1"/>
  <c r="F150" i="4" l="1"/>
  <c r="F151" i="4" l="1"/>
  <c r="F152" i="4" l="1"/>
  <c r="F153" i="4" l="1"/>
  <c r="F154" i="4" l="1"/>
  <c r="F155" i="4" l="1"/>
  <c r="F156" i="4" l="1"/>
  <c r="F157" i="4" l="1"/>
  <c r="F158" i="4" l="1"/>
  <c r="F159" i="4" l="1"/>
  <c r="F160" i="4" l="1"/>
  <c r="F161" i="4" l="1"/>
  <c r="F162" i="4" l="1"/>
  <c r="F163" i="4" l="1"/>
  <c r="F164" i="4" l="1"/>
  <c r="F165" i="4" l="1"/>
  <c r="F166" i="4" l="1"/>
  <c r="F167" i="4" l="1"/>
  <c r="F168" i="4" l="1"/>
  <c r="F169" i="4" l="1"/>
  <c r="F170" i="4" l="1"/>
  <c r="F171" i="4" l="1"/>
  <c r="F172" i="4" l="1"/>
  <c r="F173" i="4" l="1"/>
  <c r="F174" i="4" l="1"/>
  <c r="F175" i="4" l="1"/>
  <c r="F176" i="4" l="1"/>
  <c r="F177" i="4" l="1"/>
  <c r="F178" i="4" l="1"/>
  <c r="F179" i="4" l="1"/>
  <c r="F180" i="4" l="1"/>
  <c r="F181" i="4" l="1"/>
  <c r="F182" i="4" l="1"/>
  <c r="F183" i="4" l="1"/>
  <c r="F184" i="4" l="1"/>
  <c r="F185" i="4" l="1"/>
  <c r="F186" i="4" l="1"/>
  <c r="F187" i="4" l="1"/>
  <c r="F188" i="4" l="1"/>
  <c r="F189" i="4" l="1"/>
  <c r="F190" i="4" l="1"/>
  <c r="F191" i="4" l="1"/>
  <c r="F192" i="4" l="1"/>
  <c r="F193" i="4" l="1"/>
  <c r="F194" i="4" l="1"/>
  <c r="F195" i="4" l="1"/>
  <c r="F196" i="4" l="1"/>
  <c r="F197" i="4" l="1"/>
  <c r="F198" i="4" l="1"/>
  <c r="F199" i="4" l="1"/>
  <c r="F200" i="4" l="1"/>
  <c r="F201" i="4" l="1"/>
  <c r="F202" i="4" l="1"/>
  <c r="F203" i="4" l="1"/>
  <c r="F204" i="4" l="1"/>
  <c r="F205" i="4" l="1"/>
  <c r="F206" i="4" l="1"/>
  <c r="F207" i="4" l="1"/>
  <c r="F208" i="4" l="1"/>
  <c r="F209" i="4" l="1"/>
  <c r="F210" i="4" l="1"/>
  <c r="F211" i="4" l="1"/>
  <c r="F212" i="4" l="1"/>
  <c r="F213" i="4" l="1"/>
  <c r="F214" i="4" l="1"/>
  <c r="F215" i="4" l="1"/>
  <c r="F216" i="4" l="1"/>
  <c r="F217" i="4" l="1"/>
  <c r="F218" i="4" l="1"/>
  <c r="F219" i="4" l="1"/>
  <c r="F220" i="4" l="1"/>
  <c r="F221" i="4" l="1"/>
  <c r="F222" i="4" l="1"/>
  <c r="F223" i="4" l="1"/>
  <c r="F224" i="4" l="1"/>
  <c r="F225" i="4" l="1"/>
  <c r="F226" i="4" l="1"/>
  <c r="F227" i="4" l="1"/>
  <c r="F228" i="4" l="1"/>
  <c r="F229" i="4" l="1"/>
  <c r="F230" i="4" l="1"/>
  <c r="F231" i="4" l="1"/>
  <c r="F232" i="4" l="1"/>
  <c r="F233" i="4" l="1"/>
  <c r="F234" i="4" l="1"/>
  <c r="F235" i="4" l="1"/>
  <c r="F236" i="4" l="1"/>
  <c r="F237" i="4" l="1"/>
  <c r="F238" i="4" l="1"/>
  <c r="F239" i="4" l="1"/>
  <c r="F240" i="4" l="1"/>
  <c r="F241" i="4" l="1"/>
  <c r="F242" i="4" l="1"/>
  <c r="F243" i="4" l="1"/>
  <c r="F244" i="4" l="1"/>
  <c r="F245" i="4" l="1"/>
  <c r="F246" i="4" l="1"/>
  <c r="F247" i="4" l="1"/>
  <c r="F248" i="4" l="1"/>
  <c r="F249" i="4" l="1"/>
  <c r="F250" i="4" l="1"/>
  <c r="F251" i="4" l="1"/>
  <c r="F252" i="4" l="1"/>
  <c r="F253" i="4" l="1"/>
  <c r="F254" i="4" l="1"/>
  <c r="F255" i="4" l="1"/>
  <c r="F256" i="4" l="1"/>
  <c r="F257" i="4" l="1"/>
  <c r="F258" i="4" l="1"/>
  <c r="F259" i="4" l="1"/>
  <c r="F260" i="4" l="1"/>
  <c r="F261" i="4" l="1"/>
  <c r="F262" i="4" l="1"/>
  <c r="F263" i="4" l="1"/>
  <c r="F264" i="4" l="1"/>
  <c r="F265" i="4" l="1"/>
  <c r="F266" i="4" l="1"/>
  <c r="F267" i="4" l="1"/>
  <c r="F268" i="4" l="1"/>
  <c r="F269" i="4" l="1"/>
  <c r="F270" i="4" l="1"/>
  <c r="F271" i="4" l="1"/>
  <c r="F272" i="4" l="1"/>
  <c r="F273" i="4" l="1"/>
  <c r="F274" i="4" l="1"/>
  <c r="F275" i="4" l="1"/>
  <c r="F276" i="4" l="1"/>
  <c r="F277" i="4" l="1"/>
  <c r="F278" i="4" l="1"/>
  <c r="F279" i="4" l="1"/>
  <c r="F280" i="4" l="1"/>
  <c r="F281" i="4" l="1"/>
  <c r="F282" i="4" l="1"/>
  <c r="F283" i="4" l="1"/>
  <c r="F284" i="4" l="1"/>
  <c r="F285" i="4" l="1"/>
  <c r="F286" i="4" l="1"/>
  <c r="F287" i="4" l="1"/>
  <c r="F288" i="4" l="1"/>
  <c r="F289" i="4" l="1"/>
  <c r="F290" i="4" l="1"/>
  <c r="F291" i="4" l="1"/>
  <c r="F292" i="4" l="1"/>
  <c r="F293" i="4" l="1"/>
  <c r="F294" i="4" l="1"/>
  <c r="F295" i="4" l="1"/>
  <c r="F296" i="4" l="1"/>
  <c r="F297" i="4" l="1"/>
  <c r="F298" i="4" l="1"/>
  <c r="F299" i="4" l="1"/>
  <c r="F300" i="4" l="1"/>
  <c r="F301" i="4" l="1"/>
  <c r="F302" i="4" l="1"/>
  <c r="F303" i="4" l="1"/>
  <c r="F304" i="4" l="1"/>
  <c r="F305" i="4" l="1"/>
  <c r="F306" i="4" l="1"/>
  <c r="F307" i="4" l="1"/>
  <c r="F308" i="4" l="1"/>
  <c r="F309" i="4" l="1"/>
  <c r="F310" i="4" l="1"/>
  <c r="F311" i="4" l="1"/>
  <c r="F312" i="4" l="1"/>
  <c r="F313" i="4" l="1"/>
  <c r="F314" i="4" l="1"/>
  <c r="F315" i="4" l="1"/>
  <c r="F316" i="4" l="1"/>
  <c r="F317" i="4" l="1"/>
  <c r="F318" i="4" l="1"/>
  <c r="F319" i="4" l="1"/>
  <c r="F320" i="4" l="1"/>
  <c r="F321" i="4" l="1"/>
  <c r="F322" i="4" l="1"/>
  <c r="F323" i="4" l="1"/>
  <c r="F324" i="4" l="1"/>
  <c r="F325" i="4" l="1"/>
  <c r="F326" i="4" l="1"/>
  <c r="F327" i="4" l="1"/>
  <c r="F328" i="4" l="1"/>
  <c r="F329" i="4" l="1"/>
  <c r="F330" i="4" l="1"/>
  <c r="F331" i="4" l="1"/>
  <c r="F332" i="4" l="1"/>
  <c r="F333" i="4" l="1"/>
  <c r="F334" i="4" l="1"/>
  <c r="F335" i="4" l="1"/>
  <c r="F336" i="4" l="1"/>
  <c r="F337" i="4" l="1"/>
  <c r="F338" i="4" l="1"/>
  <c r="F339" i="4" l="1"/>
  <c r="F340" i="4" l="1"/>
  <c r="F341" i="4" l="1"/>
  <c r="F342" i="4" l="1"/>
  <c r="F343" i="4" l="1"/>
  <c r="F344" i="4" l="1"/>
  <c r="F345" i="4" l="1"/>
  <c r="F346" i="4" l="1"/>
  <c r="F347" i="4" l="1"/>
  <c r="F348" i="4" l="1"/>
  <c r="F349" i="4" l="1"/>
  <c r="F350" i="4" l="1"/>
  <c r="F351" i="4" l="1"/>
  <c r="F352" i="4" l="1"/>
  <c r="F353" i="4" l="1"/>
  <c r="F354" i="4" l="1"/>
  <c r="F355" i="4" l="1"/>
  <c r="F356" i="4" l="1"/>
  <c r="F357" i="4" l="1"/>
  <c r="F358" i="4" l="1"/>
  <c r="F359" i="4" l="1"/>
  <c r="F360" i="4" l="1"/>
  <c r="F361" i="4" l="1"/>
  <c r="F362" i="4" l="1"/>
  <c r="F363" i="4" l="1"/>
  <c r="F364" i="4" l="1"/>
  <c r="F365" i="4" l="1"/>
  <c r="F366" i="4" l="1"/>
</calcChain>
</file>

<file path=xl/sharedStrings.xml><?xml version="1.0" encoding="utf-8"?>
<sst xmlns="http://schemas.openxmlformats.org/spreadsheetml/2006/main" count="861" uniqueCount="95">
  <si>
    <t>City Name</t>
  </si>
  <si>
    <t>Type</t>
  </si>
  <si>
    <t>Package</t>
  </si>
  <si>
    <t>Variety</t>
  </si>
  <si>
    <t>Date</t>
  </si>
  <si>
    <t>Low Price</t>
  </si>
  <si>
    <t>High Price</t>
  </si>
  <si>
    <t>Mostly Low</t>
  </si>
  <si>
    <t>Mostly High</t>
  </si>
  <si>
    <t>Season</t>
  </si>
  <si>
    <t>Item Size</t>
  </si>
  <si>
    <t>Supply Tone</t>
  </si>
  <si>
    <t>Demand Tone</t>
  </si>
  <si>
    <t>Basis of Sale</t>
  </si>
  <si>
    <t>Market Tone</t>
  </si>
  <si>
    <t>Price Comment</t>
  </si>
  <si>
    <t>Comments</t>
  </si>
  <si>
    <t>Rpt City</t>
  </si>
  <si>
    <t>24 inch bins</t>
  </si>
  <si>
    <t>RED FLESH SEEDLESS TYPE</t>
  </si>
  <si>
    <t>Sales F.O.B. Shipping Point and/or Delivered Sales, Shipping Point Basis</t>
  </si>
  <si>
    <t>approx 45 count</t>
  </si>
  <si>
    <t>Region</t>
  </si>
  <si>
    <t>Avg. Price</t>
  </si>
  <si>
    <t>Row Labels</t>
  </si>
  <si>
    <t>Grand Total</t>
  </si>
  <si>
    <t>Average of Avg. Price</t>
  </si>
  <si>
    <t>Avg. FOB</t>
  </si>
  <si>
    <t>Column Labels</t>
  </si>
  <si>
    <t>Tab</t>
  </si>
  <si>
    <t>Description</t>
  </si>
  <si>
    <t>All Seedless FOBs</t>
  </si>
  <si>
    <t>Chart</t>
  </si>
  <si>
    <t>Table</t>
  </si>
  <si>
    <t>Summaries</t>
  </si>
  <si>
    <t>Data</t>
  </si>
  <si>
    <t>Raw Data</t>
  </si>
  <si>
    <t>Seedless FOB price points by region over the past 30 days</t>
  </si>
  <si>
    <t>Daily average national seedless FOB since January 1st</t>
  </si>
  <si>
    <t>Pivot table sourced to "Data" tab for pulling and ordering data</t>
  </si>
  <si>
    <t>Compiled by National Watermelon Promotion Board</t>
  </si>
  <si>
    <t>Regional FOB</t>
  </si>
  <si>
    <t>approx 35 count</t>
  </si>
  <si>
    <t>Extra services included.</t>
  </si>
  <si>
    <t>About Steady</t>
  </si>
  <si>
    <t>Slightly Lower</t>
  </si>
  <si>
    <t>organic</t>
  </si>
  <si>
    <t>N</t>
  </si>
  <si>
    <t>All seedless FOB price points since January 1st with poly-6 trend</t>
  </si>
  <si>
    <t>Downloaded data from AMS's My Market News portal</t>
  </si>
  <si>
    <t>MEXICO CROSSINGS THROUGH TEXAS</t>
  </si>
  <si>
    <t>LIGHT</t>
  </si>
  <si>
    <t>GOOD</t>
  </si>
  <si>
    <t>Wide range in quality and condition.</t>
  </si>
  <si>
    <t>Mcallen, Texas</t>
  </si>
  <si>
    <t>Mx - Texas</t>
  </si>
  <si>
    <t>approx 60 count</t>
  </si>
  <si>
    <t>MEXICO CROSSINGS THROUGH NOGALES ARIZONA</t>
  </si>
  <si>
    <t>cartons</t>
  </si>
  <si>
    <t>5s</t>
  </si>
  <si>
    <t>VERY LIGHT</t>
  </si>
  <si>
    <t>occasional higher</t>
  </si>
  <si>
    <t>Nogales, Arizona</t>
  </si>
  <si>
    <t>Mx - Nogales</t>
  </si>
  <si>
    <t>6s</t>
  </si>
  <si>
    <t>4s</t>
  </si>
  <si>
    <t>few 38.95 occasional higher</t>
  </si>
  <si>
    <t>FAIRLY GOOD</t>
  </si>
  <si>
    <t>CENTRAL AMERICA IMPORTS - PORTS OF ENTRY SOUTH FLORIDA</t>
  </si>
  <si>
    <t/>
  </si>
  <si>
    <t>45s</t>
  </si>
  <si>
    <t>Moderate, in few hands.</t>
  </si>
  <si>
    <t>miniature 6s slightly higher, others about steady.</t>
  </si>
  <si>
    <t>few 365.00 occasional higher</t>
  </si>
  <si>
    <t>GUATEMALA. By Boat. Red Flesh Seedless Type wide range in price.</t>
  </si>
  <si>
    <t>Miami, Florida</t>
  </si>
  <si>
    <t>Central America</t>
  </si>
  <si>
    <t>36s</t>
  </si>
  <si>
    <t>Moderate and in few hands.</t>
  </si>
  <si>
    <t>GUATEMALA. BY BOAT.</t>
  </si>
  <si>
    <t>60s</t>
  </si>
  <si>
    <t>few 325.00 occasional higher</t>
  </si>
  <si>
    <t>few 325.00 occasional higher.  FIRST REPORT.</t>
  </si>
  <si>
    <t>MODERATE</t>
  </si>
  <si>
    <t>Much Lower</t>
  </si>
  <si>
    <t>Lower</t>
  </si>
  <si>
    <t>approx 36 count</t>
  </si>
  <si>
    <t>FAIRLY LIGHT</t>
  </si>
  <si>
    <t>much lower.</t>
  </si>
  <si>
    <t>flat cartons</t>
  </si>
  <si>
    <t>RED FLESH SEEDLESS MINIATURE</t>
  </si>
  <si>
    <t>8s</t>
  </si>
  <si>
    <t>few low as 15.00</t>
  </si>
  <si>
    <t>9s</t>
  </si>
  <si>
    <t>few low as 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</si>
</sst>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Montserrat"/>
      <family val="3"/>
    </font>
    <font>
      <u/>
      <sz val="12"/>
      <color theme="10"/>
      <name val="Calibri"/>
      <family val="2"/>
      <scheme val="minor"/>
    </font>
    <font>
      <sz val="12"/>
      <color theme="0"/>
      <name val="Montserrat"/>
      <family val="3"/>
    </font>
    <font>
      <sz val="12"/>
      <color theme="1"/>
      <name val="Montserrat"/>
    </font>
    <font>
      <b/>
      <sz val="10"/>
      <color theme="1"/>
      <name val="Calibri"/>
      <family val="2"/>
      <scheme val="minor"/>
    </font>
    <font>
      <sz val="10"/>
      <color theme="1"/>
      <name val="Montserrat"/>
    </font>
    <font>
      <u/>
      <sz val="12"/>
      <color theme="10"/>
      <name val="Montserrat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164" fontId="18" fillId="0" borderId="0" xfId="1" applyNumberFormat="1" applyFont="1"/>
    <xf numFmtId="14" fontId="18" fillId="0" borderId="0" xfId="0" applyNumberFormat="1" applyFont="1"/>
    <xf numFmtId="0" fontId="18" fillId="35" borderId="11" xfId="0" applyFont="1" applyFill="1" applyBorder="1"/>
    <xf numFmtId="0" fontId="20" fillId="33" borderId="13" xfId="0" applyFont="1" applyFill="1" applyBorder="1"/>
    <xf numFmtId="0" fontId="18" fillId="35" borderId="13" xfId="0" applyFont="1" applyFill="1" applyBorder="1"/>
    <xf numFmtId="0" fontId="20" fillId="33" borderId="14" xfId="0" applyFont="1" applyFill="1" applyBorder="1"/>
    <xf numFmtId="0" fontId="18" fillId="35" borderId="14" xfId="0" applyFont="1" applyFill="1" applyBorder="1"/>
    <xf numFmtId="0" fontId="20" fillId="34" borderId="12" xfId="0" applyFont="1" applyFill="1" applyBorder="1"/>
    <xf numFmtId="0" fontId="18" fillId="35" borderId="12" xfId="0" applyFont="1" applyFill="1" applyBorder="1"/>
    <xf numFmtId="0" fontId="20" fillId="36" borderId="12" xfId="0" applyFont="1" applyFill="1" applyBorder="1"/>
    <xf numFmtId="0" fontId="18" fillId="35" borderId="15" xfId="0" applyFont="1" applyFill="1" applyBorder="1"/>
    <xf numFmtId="0" fontId="18" fillId="35" borderId="16" xfId="0" applyFont="1" applyFill="1" applyBorder="1"/>
    <xf numFmtId="0" fontId="18" fillId="35" borderId="17" xfId="0" applyFont="1" applyFill="1" applyBorder="1"/>
    <xf numFmtId="0" fontId="21" fillId="0" borderId="0" xfId="0" applyFont="1"/>
    <xf numFmtId="0" fontId="21" fillId="0" borderId="0" xfId="0" pivotButton="1" applyFont="1"/>
    <xf numFmtId="164" fontId="21" fillId="0" borderId="0" xfId="0" applyNumberFormat="1" applyFont="1"/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164" fontId="22" fillId="0" borderId="10" xfId="1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49" fontId="0" fillId="37" borderId="20" xfId="0" applyNumberFormat="1" applyFill="1" applyBorder="1" applyAlignment="1">
      <alignment horizontal="center"/>
    </xf>
    <xf numFmtId="2" fontId="18" fillId="0" borderId="0" xfId="0" applyNumberFormat="1" applyFont="1"/>
    <xf numFmtId="14" fontId="0" fillId="0" borderId="0" xfId="0" applyNumberFormat="1"/>
    <xf numFmtId="164" fontId="0" fillId="0" borderId="0" xfId="1" applyNumberFormat="1" applyFont="1"/>
    <xf numFmtId="0" fontId="24" fillId="35" borderId="12" xfId="43" applyFont="1" applyFill="1" applyBorder="1"/>
    <xf numFmtId="0" fontId="18" fillId="35" borderId="17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18" fillId="35" borderId="19" xfId="0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3"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</dxfs>
  <tableStyles count="0" defaultTableStyle="TableStyleMedium2" defaultPivotStyle="PivotStyleLight16"/>
  <colors>
    <mruColors>
      <color rgb="FF3CDDE8"/>
      <color rgb="FFF56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Seedless FOB Prices by Region, Past 30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86733836067556E-2"/>
          <c:y val="8.4918415773824127E-2"/>
          <c:w val="0.91910966197031496"/>
          <c:h val="0.87836578322080361"/>
        </c:manualLayout>
      </c:layout>
      <c:scatterChart>
        <c:scatterStyle val="lineMarker"/>
        <c:varyColors val="0"/>
        <c:ser>
          <c:idx val="0"/>
          <c:order val="0"/>
          <c:tx>
            <c:v>Mx - Texas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Texas</c:nam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Data!$D$40:$D$66</c:f>
              <c:numCache>
                <c:formatCode>m/d/yy</c:formatCode>
                <c:ptCount val="27"/>
                <c:pt idx="0">
                  <c:v>45659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45663</c:v>
                </c:pt>
                <c:pt idx="7">
                  <c:v>45663</c:v>
                </c:pt>
                <c:pt idx="8">
                  <c:v>45663</c:v>
                </c:pt>
                <c:pt idx="9">
                  <c:v>45664</c:v>
                </c:pt>
                <c:pt idx="10">
                  <c:v>45664</c:v>
                </c:pt>
                <c:pt idx="11">
                  <c:v>45664</c:v>
                </c:pt>
                <c:pt idx="12">
                  <c:v>45665</c:v>
                </c:pt>
                <c:pt idx="13">
                  <c:v>45665</c:v>
                </c:pt>
                <c:pt idx="14">
                  <c:v>45665</c:v>
                </c:pt>
                <c:pt idx="15">
                  <c:v>45667</c:v>
                </c:pt>
                <c:pt idx="16">
                  <c:v>45667</c:v>
                </c:pt>
                <c:pt idx="17">
                  <c:v>45667</c:v>
                </c:pt>
                <c:pt idx="18">
                  <c:v>45670</c:v>
                </c:pt>
                <c:pt idx="19">
                  <c:v>45670</c:v>
                </c:pt>
                <c:pt idx="20">
                  <c:v>45670</c:v>
                </c:pt>
                <c:pt idx="21">
                  <c:v>45671</c:v>
                </c:pt>
                <c:pt idx="22">
                  <c:v>45671</c:v>
                </c:pt>
                <c:pt idx="23">
                  <c:v>45671</c:v>
                </c:pt>
                <c:pt idx="24">
                  <c:v>45672</c:v>
                </c:pt>
                <c:pt idx="25">
                  <c:v>45672</c:v>
                </c:pt>
                <c:pt idx="26">
                  <c:v>45672</c:v>
                </c:pt>
              </c:numCache>
            </c:numRef>
          </c:xVal>
          <c:yVal>
            <c:numRef>
              <c:f>Data!$G$40:$G$66</c:f>
              <c:numCache>
                <c:formatCode>_("$"* #,##0.000_);_("$"* \(#,##0.000\);_("$"* "-"??_);_(@_)</c:formatCode>
                <c:ptCount val="27"/>
                <c:pt idx="0">
                  <c:v>0.5</c:v>
                </c:pt>
                <c:pt idx="1">
                  <c:v>0.48214285714285715</c:v>
                </c:pt>
                <c:pt idx="2">
                  <c:v>0.48214285714285715</c:v>
                </c:pt>
                <c:pt idx="3">
                  <c:v>0.5</c:v>
                </c:pt>
                <c:pt idx="4">
                  <c:v>0.48214285714285715</c:v>
                </c:pt>
                <c:pt idx="5">
                  <c:v>0.48214285714285715</c:v>
                </c:pt>
                <c:pt idx="6">
                  <c:v>0.5</c:v>
                </c:pt>
                <c:pt idx="7">
                  <c:v>0.48214285714285715</c:v>
                </c:pt>
                <c:pt idx="8">
                  <c:v>0.48214285714285715</c:v>
                </c:pt>
                <c:pt idx="9">
                  <c:v>0.5</c:v>
                </c:pt>
                <c:pt idx="10">
                  <c:v>0.48214285714285715</c:v>
                </c:pt>
                <c:pt idx="11">
                  <c:v>0.48214285714285715</c:v>
                </c:pt>
                <c:pt idx="12">
                  <c:v>0.5</c:v>
                </c:pt>
                <c:pt idx="13">
                  <c:v>0.48214285714285715</c:v>
                </c:pt>
                <c:pt idx="14">
                  <c:v>0.48214285714285715</c:v>
                </c:pt>
                <c:pt idx="15">
                  <c:v>0.5</c:v>
                </c:pt>
                <c:pt idx="16">
                  <c:v>0.48214285714285715</c:v>
                </c:pt>
                <c:pt idx="17">
                  <c:v>0.48214285714285715</c:v>
                </c:pt>
                <c:pt idx="18">
                  <c:v>0.5</c:v>
                </c:pt>
                <c:pt idx="19">
                  <c:v>0.48214285714285715</c:v>
                </c:pt>
                <c:pt idx="20">
                  <c:v>0.48214285714285715</c:v>
                </c:pt>
                <c:pt idx="21">
                  <c:v>0.5</c:v>
                </c:pt>
                <c:pt idx="22">
                  <c:v>0.48214285714285715</c:v>
                </c:pt>
                <c:pt idx="23">
                  <c:v>0.48214285714285715</c:v>
                </c:pt>
                <c:pt idx="24">
                  <c:v>0.36499999999999999</c:v>
                </c:pt>
                <c:pt idx="25">
                  <c:v>0.35499999999999998</c:v>
                </c:pt>
                <c:pt idx="26">
                  <c:v>0.34214285714285714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2-564C-B6F5-377F952BC4B3}"/>
            </c:ext>
          </c:extLst>
        </c:ser>
        <c:ser>
          <c:idx val="2"/>
          <c:order val="1"/>
          <c:tx>
            <c:v>Mx - Nogales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Nogales</c:nam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5"/>
            <c:dispRSqr val="0"/>
            <c:dispEq val="0"/>
          </c:trendline>
          <c:xVal>
            <c:numRef>
              <c:f>Data!$D$16:$D$39</c:f>
              <c:numCache>
                <c:formatCode>m/d/yy</c:formatCode>
                <c:ptCount val="24"/>
                <c:pt idx="0">
                  <c:v>45659</c:v>
                </c:pt>
                <c:pt idx="1">
                  <c:v>45659</c:v>
                </c:pt>
                <c:pt idx="2">
                  <c:v>45659</c:v>
                </c:pt>
                <c:pt idx="3">
                  <c:v>45664</c:v>
                </c:pt>
                <c:pt idx="4">
                  <c:v>45664</c:v>
                </c:pt>
                <c:pt idx="5">
                  <c:v>45664</c:v>
                </c:pt>
                <c:pt idx="6">
                  <c:v>45665</c:v>
                </c:pt>
                <c:pt idx="7">
                  <c:v>45665</c:v>
                </c:pt>
                <c:pt idx="8">
                  <c:v>45665</c:v>
                </c:pt>
                <c:pt idx="9">
                  <c:v>45667</c:v>
                </c:pt>
                <c:pt idx="10">
                  <c:v>45667</c:v>
                </c:pt>
                <c:pt idx="11">
                  <c:v>45667</c:v>
                </c:pt>
                <c:pt idx="12">
                  <c:v>45670</c:v>
                </c:pt>
                <c:pt idx="13">
                  <c:v>45670</c:v>
                </c:pt>
                <c:pt idx="14">
                  <c:v>45670</c:v>
                </c:pt>
                <c:pt idx="15">
                  <c:v>45671</c:v>
                </c:pt>
                <c:pt idx="16">
                  <c:v>45671</c:v>
                </c:pt>
                <c:pt idx="17">
                  <c:v>45671</c:v>
                </c:pt>
                <c:pt idx="18">
                  <c:v>45672</c:v>
                </c:pt>
                <c:pt idx="19">
                  <c:v>45672</c:v>
                </c:pt>
                <c:pt idx="20">
                  <c:v>45672</c:v>
                </c:pt>
                <c:pt idx="21">
                  <c:v>45672</c:v>
                </c:pt>
                <c:pt idx="22">
                  <c:v>45672</c:v>
                </c:pt>
                <c:pt idx="23">
                  <c:v>45672</c:v>
                </c:pt>
              </c:numCache>
            </c:numRef>
          </c:xVal>
          <c:yVal>
            <c:numRef>
              <c:f>Data!$G$16:$G$39</c:f>
              <c:numCache>
                <c:formatCode>_("$"* #,##0.000_);_("$"* \(#,##0.000\);_("$"* "-"??_);_(@_)</c:formatCode>
                <c:ptCount val="24"/>
                <c:pt idx="0">
                  <c:v>0.55307692307692313</c:v>
                </c:pt>
                <c:pt idx="1">
                  <c:v>0.52230769230769236</c:v>
                </c:pt>
                <c:pt idx="2">
                  <c:v>0.53769230769230769</c:v>
                </c:pt>
                <c:pt idx="3">
                  <c:v>0.53</c:v>
                </c:pt>
                <c:pt idx="4">
                  <c:v>0.53</c:v>
                </c:pt>
                <c:pt idx="5">
                  <c:v>0.53</c:v>
                </c:pt>
                <c:pt idx="6">
                  <c:v>0.49153846153846159</c:v>
                </c:pt>
                <c:pt idx="7">
                  <c:v>0.49153846153846159</c:v>
                </c:pt>
                <c:pt idx="8">
                  <c:v>0.46076923076923076</c:v>
                </c:pt>
                <c:pt idx="9">
                  <c:v>0.49153846153846159</c:v>
                </c:pt>
                <c:pt idx="10">
                  <c:v>0.49153846153846159</c:v>
                </c:pt>
                <c:pt idx="11">
                  <c:v>0.46076923076923076</c:v>
                </c:pt>
                <c:pt idx="12">
                  <c:v>0.42230769230769227</c:v>
                </c:pt>
                <c:pt idx="13">
                  <c:v>0.42230769230769227</c:v>
                </c:pt>
                <c:pt idx="14">
                  <c:v>0.42230769230769227</c:v>
                </c:pt>
                <c:pt idx="15">
                  <c:v>0.42230769230769227</c:v>
                </c:pt>
                <c:pt idx="16">
                  <c:v>0.42230769230769227</c:v>
                </c:pt>
                <c:pt idx="17">
                  <c:v>0.42230769230769227</c:v>
                </c:pt>
                <c:pt idx="18">
                  <c:v>0.33</c:v>
                </c:pt>
                <c:pt idx="19">
                  <c:v>0.33500000000000002</c:v>
                </c:pt>
                <c:pt idx="20">
                  <c:v>0.33500000000000002</c:v>
                </c:pt>
                <c:pt idx="21">
                  <c:v>0.37615384615384612</c:v>
                </c:pt>
                <c:pt idx="22">
                  <c:v>0.37615384615384612</c:v>
                </c:pt>
                <c:pt idx="23">
                  <c:v>0.37615384615384612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E5-F741-B47B-40528F06E0DA}"/>
            </c:ext>
          </c:extLst>
        </c:ser>
        <c:ser>
          <c:idx val="1"/>
          <c:order val="2"/>
          <c:tx>
            <c:v>C. America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FF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C. America</c:name>
            <c:spPr>
              <a:ln w="25400" cap="rnd">
                <a:solidFill>
                  <a:srgbClr val="FFFF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Data!$D$2:$D$12</c:f>
              <c:numCache>
                <c:formatCode>m/d/yy</c:formatCode>
                <c:ptCount val="8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45671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</c:numCache>
            </c:numRef>
          </c:xVal>
          <c:yVal>
            <c:numRef>
              <c:f>Data!$G$2:$G$12</c:f>
              <c:numCache>
                <c:formatCode>_("$"* #,##0.000_);_("$"* \(#,##0.000\);_("$"* "-"??_);_(@_)</c:formatCode>
                <c:ptCount val="8"/>
                <c:pt idx="0">
                  <c:v>0.43642857142857144</c:v>
                </c:pt>
                <c:pt idx="1">
                  <c:v>0.43642857142857144</c:v>
                </c:pt>
                <c:pt idx="2">
                  <c:v>0.42642857142857143</c:v>
                </c:pt>
                <c:pt idx="3">
                  <c:v>0.49846153846153857</c:v>
                </c:pt>
                <c:pt idx="4">
                  <c:v>0.43642857142857144</c:v>
                </c:pt>
                <c:pt idx="5">
                  <c:v>0.43642857142857144</c:v>
                </c:pt>
                <c:pt idx="6">
                  <c:v>0.42642857142857143</c:v>
                </c:pt>
                <c:pt idx="7">
                  <c:v>0.49846153846153857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E-0D42-A371-FFBE5FC1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289903"/>
        <c:axId val="1465363823"/>
      </c:scatterChart>
      <c:valAx>
        <c:axId val="993289903"/>
        <c:scaling>
          <c:orientation val="minMax"/>
          <c:min val="4565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63823"/>
        <c:crosses val="autoZero"/>
        <c:crossBetween val="midCat"/>
        <c:majorUnit val="1"/>
      </c:valAx>
      <c:valAx>
        <c:axId val="1465363823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89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774768601822396"/>
          <c:y val="9.1099634312070438E-2"/>
          <c:w val="0.33440953518835748"/>
          <c:h val="6.2295315324418149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Seedless FOB Price Spread,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53940923659403E-2"/>
          <c:y val="0.110159657963707"/>
          <c:w val="0.91280479408651305"/>
          <c:h val="0.8455443725097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>
                  <a:alpha val="25000"/>
                </a:srgbClr>
              </a:solidFill>
              <a:ln w="9525">
                <a:solidFill>
                  <a:schemeClr val="tx1">
                    <a:alpha val="50000"/>
                  </a:schemeClr>
                </a:solidFill>
                <a:prstDash val="solid"/>
              </a:ln>
            </c:spPr>
          </c:marker>
          <c:trendline>
            <c:spPr>
              <a:ln w="25400">
                <a:solidFill>
                  <a:schemeClr val="tx1"/>
                </a:solidFill>
                <a:prstDash val="sysDash"/>
              </a:ln>
            </c:spPr>
            <c:trendlineType val="poly"/>
            <c:order val="6"/>
            <c:dispRSqr val="1"/>
            <c:dispEq val="0"/>
            <c:trendlineLbl>
              <c:layout>
                <c:manualLayout>
                  <c:x val="-0.39096875593746155"/>
                  <c:y val="5.4073092662617131E-2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Data!$D$2:$D$1728</c:f>
              <c:numCache>
                <c:formatCode>m/d/yy</c:formatCode>
                <c:ptCount val="1147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45671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  <c:pt idx="8">
                  <c:v>45659</c:v>
                </c:pt>
                <c:pt idx="9">
                  <c:v>45659</c:v>
                </c:pt>
                <c:pt idx="10">
                  <c:v>45659</c:v>
                </c:pt>
                <c:pt idx="11">
                  <c:v>45664</c:v>
                </c:pt>
                <c:pt idx="12">
                  <c:v>45664</c:v>
                </c:pt>
                <c:pt idx="13">
                  <c:v>45664</c:v>
                </c:pt>
                <c:pt idx="14">
                  <c:v>45665</c:v>
                </c:pt>
                <c:pt idx="15">
                  <c:v>45665</c:v>
                </c:pt>
                <c:pt idx="16">
                  <c:v>45665</c:v>
                </c:pt>
                <c:pt idx="17">
                  <c:v>45667</c:v>
                </c:pt>
                <c:pt idx="18">
                  <c:v>45667</c:v>
                </c:pt>
                <c:pt idx="19">
                  <c:v>45667</c:v>
                </c:pt>
                <c:pt idx="20">
                  <c:v>45670</c:v>
                </c:pt>
                <c:pt idx="21">
                  <c:v>45670</c:v>
                </c:pt>
                <c:pt idx="22">
                  <c:v>45670</c:v>
                </c:pt>
                <c:pt idx="23">
                  <c:v>45671</c:v>
                </c:pt>
                <c:pt idx="24">
                  <c:v>45671</c:v>
                </c:pt>
                <c:pt idx="25">
                  <c:v>45671</c:v>
                </c:pt>
                <c:pt idx="26">
                  <c:v>45672</c:v>
                </c:pt>
                <c:pt idx="27">
                  <c:v>45672</c:v>
                </c:pt>
                <c:pt idx="28">
                  <c:v>45672</c:v>
                </c:pt>
                <c:pt idx="29">
                  <c:v>45672</c:v>
                </c:pt>
                <c:pt idx="30">
                  <c:v>45672</c:v>
                </c:pt>
                <c:pt idx="31">
                  <c:v>45672</c:v>
                </c:pt>
                <c:pt idx="32">
                  <c:v>45659</c:v>
                </c:pt>
                <c:pt idx="33">
                  <c:v>45659</c:v>
                </c:pt>
                <c:pt idx="34">
                  <c:v>45659</c:v>
                </c:pt>
                <c:pt idx="35">
                  <c:v>45660</c:v>
                </c:pt>
                <c:pt idx="36">
                  <c:v>45660</c:v>
                </c:pt>
                <c:pt idx="37">
                  <c:v>45660</c:v>
                </c:pt>
                <c:pt idx="38">
                  <c:v>45663</c:v>
                </c:pt>
                <c:pt idx="39">
                  <c:v>45663</c:v>
                </c:pt>
                <c:pt idx="40">
                  <c:v>45663</c:v>
                </c:pt>
                <c:pt idx="41">
                  <c:v>45664</c:v>
                </c:pt>
                <c:pt idx="42">
                  <c:v>45664</c:v>
                </c:pt>
                <c:pt idx="43">
                  <c:v>45664</c:v>
                </c:pt>
                <c:pt idx="44">
                  <c:v>45665</c:v>
                </c:pt>
                <c:pt idx="45">
                  <c:v>45665</c:v>
                </c:pt>
                <c:pt idx="46">
                  <c:v>45665</c:v>
                </c:pt>
                <c:pt idx="47">
                  <c:v>45667</c:v>
                </c:pt>
                <c:pt idx="48">
                  <c:v>45667</c:v>
                </c:pt>
                <c:pt idx="49">
                  <c:v>45667</c:v>
                </c:pt>
                <c:pt idx="50">
                  <c:v>45670</c:v>
                </c:pt>
                <c:pt idx="51">
                  <c:v>45670</c:v>
                </c:pt>
                <c:pt idx="52">
                  <c:v>45670</c:v>
                </c:pt>
                <c:pt idx="53">
                  <c:v>45671</c:v>
                </c:pt>
                <c:pt idx="54">
                  <c:v>45671</c:v>
                </c:pt>
                <c:pt idx="55">
                  <c:v>45671</c:v>
                </c:pt>
                <c:pt idx="56">
                  <c:v>45672</c:v>
                </c:pt>
                <c:pt idx="57">
                  <c:v>45672</c:v>
                </c:pt>
                <c:pt idx="58">
                  <c:v>45672</c:v>
                </c:pt>
              </c:numCache>
            </c:numRef>
          </c:xVal>
          <c:yVal>
            <c:numRef>
              <c:f>Data!$G$2:$G$1728</c:f>
              <c:numCache>
                <c:formatCode>_("$"* #,##0.000_);_("$"* \(#,##0.000\);_("$"* "-"??_);_(@_)</c:formatCode>
                <c:ptCount val="1147"/>
                <c:pt idx="0">
                  <c:v>0.43642857142857144</c:v>
                </c:pt>
                <c:pt idx="1">
                  <c:v>0.43642857142857144</c:v>
                </c:pt>
                <c:pt idx="2">
                  <c:v>0.42642857142857143</c:v>
                </c:pt>
                <c:pt idx="3">
                  <c:v>0.49846153846153857</c:v>
                </c:pt>
                <c:pt idx="4">
                  <c:v>0.43642857142857144</c:v>
                </c:pt>
                <c:pt idx="5">
                  <c:v>0.43642857142857144</c:v>
                </c:pt>
                <c:pt idx="6">
                  <c:v>0.42642857142857143</c:v>
                </c:pt>
                <c:pt idx="7">
                  <c:v>0.49846153846153857</c:v>
                </c:pt>
                <c:pt idx="8">
                  <c:v>0.55307692307692313</c:v>
                </c:pt>
                <c:pt idx="9">
                  <c:v>0.52230769230769236</c:v>
                </c:pt>
                <c:pt idx="10">
                  <c:v>0.53769230769230769</c:v>
                </c:pt>
                <c:pt idx="11">
                  <c:v>0.53</c:v>
                </c:pt>
                <c:pt idx="12">
                  <c:v>0.53</c:v>
                </c:pt>
                <c:pt idx="13">
                  <c:v>0.53</c:v>
                </c:pt>
                <c:pt idx="14">
                  <c:v>0.49153846153846159</c:v>
                </c:pt>
                <c:pt idx="15">
                  <c:v>0.49153846153846159</c:v>
                </c:pt>
                <c:pt idx="16">
                  <c:v>0.46076923076923076</c:v>
                </c:pt>
                <c:pt idx="17">
                  <c:v>0.49153846153846159</c:v>
                </c:pt>
                <c:pt idx="18">
                  <c:v>0.49153846153846159</c:v>
                </c:pt>
                <c:pt idx="19">
                  <c:v>0.46076923076923076</c:v>
                </c:pt>
                <c:pt idx="20">
                  <c:v>0.42230769230769227</c:v>
                </c:pt>
                <c:pt idx="21">
                  <c:v>0.42230769230769227</c:v>
                </c:pt>
                <c:pt idx="22">
                  <c:v>0.42230769230769227</c:v>
                </c:pt>
                <c:pt idx="23">
                  <c:v>0.42230769230769227</c:v>
                </c:pt>
                <c:pt idx="24">
                  <c:v>0.42230769230769227</c:v>
                </c:pt>
                <c:pt idx="25">
                  <c:v>0.42230769230769227</c:v>
                </c:pt>
                <c:pt idx="26">
                  <c:v>0.33</c:v>
                </c:pt>
                <c:pt idx="27">
                  <c:v>0.33500000000000002</c:v>
                </c:pt>
                <c:pt idx="28">
                  <c:v>0.33500000000000002</c:v>
                </c:pt>
                <c:pt idx="29">
                  <c:v>0.37615384615384612</c:v>
                </c:pt>
                <c:pt idx="30">
                  <c:v>0.37615384615384612</c:v>
                </c:pt>
                <c:pt idx="31">
                  <c:v>0.37615384615384612</c:v>
                </c:pt>
                <c:pt idx="32">
                  <c:v>0.5</c:v>
                </c:pt>
                <c:pt idx="33">
                  <c:v>0.48214285714285715</c:v>
                </c:pt>
                <c:pt idx="34">
                  <c:v>0.48214285714285715</c:v>
                </c:pt>
                <c:pt idx="35">
                  <c:v>0.5</c:v>
                </c:pt>
                <c:pt idx="36">
                  <c:v>0.48214285714285715</c:v>
                </c:pt>
                <c:pt idx="37">
                  <c:v>0.48214285714285715</c:v>
                </c:pt>
                <c:pt idx="38">
                  <c:v>0.5</c:v>
                </c:pt>
                <c:pt idx="39">
                  <c:v>0.48214285714285715</c:v>
                </c:pt>
                <c:pt idx="40">
                  <c:v>0.48214285714285715</c:v>
                </c:pt>
                <c:pt idx="41">
                  <c:v>0.5</c:v>
                </c:pt>
                <c:pt idx="42">
                  <c:v>0.48214285714285715</c:v>
                </c:pt>
                <c:pt idx="43">
                  <c:v>0.48214285714285715</c:v>
                </c:pt>
                <c:pt idx="44">
                  <c:v>0.5</c:v>
                </c:pt>
                <c:pt idx="45">
                  <c:v>0.48214285714285715</c:v>
                </c:pt>
                <c:pt idx="46">
                  <c:v>0.48214285714285715</c:v>
                </c:pt>
                <c:pt idx="47">
                  <c:v>0.5</c:v>
                </c:pt>
                <c:pt idx="48">
                  <c:v>0.48214285714285715</c:v>
                </c:pt>
                <c:pt idx="49">
                  <c:v>0.48214285714285715</c:v>
                </c:pt>
                <c:pt idx="50">
                  <c:v>0.5</c:v>
                </c:pt>
                <c:pt idx="51">
                  <c:v>0.48214285714285715</c:v>
                </c:pt>
                <c:pt idx="52">
                  <c:v>0.48214285714285715</c:v>
                </c:pt>
                <c:pt idx="53">
                  <c:v>0.5</c:v>
                </c:pt>
                <c:pt idx="54">
                  <c:v>0.48214285714285715</c:v>
                </c:pt>
                <c:pt idx="55">
                  <c:v>0.48214285714285715</c:v>
                </c:pt>
                <c:pt idx="56">
                  <c:v>0.36499999999999999</c:v>
                </c:pt>
                <c:pt idx="57">
                  <c:v>0.35499999999999998</c:v>
                </c:pt>
                <c:pt idx="58">
                  <c:v>0.34214285714285714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4-1A41-8314-89ED668E7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907720"/>
        <c:axId val="1337592440"/>
      </c:scatterChart>
      <c:valAx>
        <c:axId val="1337907720"/>
        <c:scaling>
          <c:orientation val="minMax"/>
          <c:max val="45672"/>
          <c:min val="45658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592440"/>
        <c:crosses val="autoZero"/>
        <c:crossBetween val="midCat"/>
        <c:majorUnit val="1"/>
      </c:valAx>
      <c:valAx>
        <c:axId val="1337592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9077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Daily Seedless FOB, 2025</a:t>
            </a:r>
          </a:p>
        </c:rich>
      </c:tx>
      <c:layout>
        <c:manualLayout>
          <c:xMode val="edge"/>
          <c:yMode val="edge"/>
          <c:x val="0.36315646062434298"/>
          <c:y val="1.7416546713629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68224492927997E-2"/>
          <c:y val="9.9247061121979299E-2"/>
          <c:w val="0.89895177542316596"/>
          <c:h val="0.7957808732305122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Table!$F$2:$F$366</c:f>
              <c:numCache>
                <c:formatCode>m/d/yy</c:formatCode>
                <c:ptCount val="365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Table!$G$2:$G$366</c:f>
              <c:numCache>
                <c:formatCode>_("$"* #,##0.000_);_("$"* \(#,##0.000\);_("$"* "-"??_);_(@_)</c:formatCode>
                <c:ptCount val="365"/>
                <c:pt idx="0">
                  <c:v>0.51289377289377303</c:v>
                </c:pt>
                <c:pt idx="1">
                  <c:v>0.51289377289377303</c:v>
                </c:pt>
                <c:pt idx="2">
                  <c:v>0.48809523809523814</c:v>
                </c:pt>
                <c:pt idx="3">
                  <c:v>0.48809523809523814</c:v>
                </c:pt>
                <c:pt idx="4">
                  <c:v>0.48809523809523814</c:v>
                </c:pt>
                <c:pt idx="5">
                  <c:v>0.48809523809523814</c:v>
                </c:pt>
                <c:pt idx="6">
                  <c:v>0.50904761904761908</c:v>
                </c:pt>
                <c:pt idx="7">
                  <c:v>0.4846886446886447</c:v>
                </c:pt>
                <c:pt idx="8">
                  <c:v>0.4846886446886447</c:v>
                </c:pt>
                <c:pt idx="9">
                  <c:v>0.4846886446886447</c:v>
                </c:pt>
                <c:pt idx="10">
                  <c:v>0.4846886446886447</c:v>
                </c:pt>
                <c:pt idx="11">
                  <c:v>0.45520146520146526</c:v>
                </c:pt>
                <c:pt idx="12">
                  <c:v>0.45520146520146526</c:v>
                </c:pt>
                <c:pt idx="13">
                  <c:v>0.45289560439560439</c:v>
                </c:pt>
                <c:pt idx="14">
                  <c:v>0.38371935756551145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0D-E041-945E-94AB919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643512"/>
        <c:axId val="1351646888"/>
      </c:lineChart>
      <c:dateAx>
        <c:axId val="1351643512"/>
        <c:scaling>
          <c:orientation val="minMax"/>
          <c:max val="45672"/>
          <c:min val="45658"/>
        </c:scaling>
        <c:delete val="0"/>
        <c:axPos val="b"/>
        <c:majorGridlines/>
        <c:numFmt formatCode="d\-mmm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51646888"/>
        <c:crosses val="autoZero"/>
        <c:auto val="1"/>
        <c:lblOffset val="100"/>
        <c:baseTimeUnit val="days"/>
        <c:majorUnit val="1"/>
        <c:majorTimeUnit val="days"/>
      </c:dateAx>
      <c:valAx>
        <c:axId val="1351646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&quot;$&quot;#,##0.0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643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2725E5-30B4-F64F-86F9-8D7280CD2E99}">
  <sheetPr>
    <tabColor rgb="FF00B050"/>
  </sheetPr>
  <sheetViews>
    <sheetView zoomScale="16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2">
    <tabColor rgb="FF00B050"/>
  </sheetPr>
  <sheetViews>
    <sheetView zoomScale="1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3">
    <tabColor rgb="FF00B050"/>
  </sheetPr>
  <sheetViews>
    <sheetView zoomScale="1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63500</xdr:rowOff>
    </xdr:from>
    <xdr:to>
      <xdr:col>1</xdr:col>
      <xdr:colOff>750176</xdr:colOff>
      <xdr:row>0</xdr:row>
      <xdr:rowOff>1270000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CEE3E-10B8-4B4D-9397-8BDCC83E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0"/>
          <a:ext cx="2121776" cy="120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3625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A3EEB-7E9D-9E46-AA54-735903F385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BD720-8C4C-B04F-B9E2-4C4B791D72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0.00314</cdr:x>
      <cdr:y>0.00578</cdr:y>
    </cdr:from>
    <cdr:to>
      <cdr:x>0.11728</cdr:x>
      <cdr:y>0.08441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54F5B50-7F64-3D49-B2FB-34C5B236924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213" y="36285"/>
          <a:ext cx="988786" cy="49359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08589-FF23-AC4C-9AC1-EC0FD26E3F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0.0039</cdr:x>
      <cdr:y>0.00538</cdr:y>
    </cdr:from>
    <cdr:to>
      <cdr:x>0.10829</cdr:x>
      <cdr:y>0.07727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50FFC2C-8970-EE4D-B31C-204C0334752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3868" y="33869"/>
          <a:ext cx="905933" cy="452232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son Hanselman" refreshedDate="45673.212011226853" createdVersion="6" refreshedVersion="8" minRefreshableVersion="3" recordCount="641" xr:uid="{00000000-000A-0000-FFFF-FFFF42000000}">
  <cacheSource type="worksheet">
    <worksheetSource ref="A1:S1048576" sheet="Data"/>
  </cacheSource>
  <cacheFields count="19">
    <cacheField name="City Name" numFmtId="0">
      <sharedItems containsBlank="1"/>
    </cacheField>
    <cacheField name="Package" numFmtId="0">
      <sharedItems containsBlank="1"/>
    </cacheField>
    <cacheField name="Variety" numFmtId="0">
      <sharedItems containsBlank="1" count="5">
        <s v="RED FLESH SEEDLESS TYPE"/>
        <s v="RED FLESH SEEDLESS MINIATURE"/>
        <m/>
        <s v="RED FLESH SEEDED TYPE" u="1"/>
        <s v="N/A" u="1"/>
      </sharedItems>
    </cacheField>
    <cacheField name="Date" numFmtId="0">
      <sharedItems containsNonDate="0" containsDate="1" containsString="0" containsBlank="1" minDate="1899-12-30T00:00:00" maxDate="2025-01-16T00:00:00" count="1542">
        <d v="2025-01-02T00:00:00"/>
        <d v="2025-01-03T00:00:00"/>
        <d v="2025-01-06T00:00:00"/>
        <d v="2025-01-07T00:00:00"/>
        <d v="2025-01-08T00:00:00"/>
        <d v="2025-01-10T00:00:00"/>
        <d v="2025-01-13T00:00:00"/>
        <d v="2025-01-14T00:00:00"/>
        <d v="2025-01-15T00:00:00"/>
        <m/>
        <d v="2024-07-03T00:00:00" u="1"/>
        <d v="2024-07-05T00:00:00" u="1"/>
        <d v="2024-07-08T00:00:00" u="1"/>
        <d v="2024-07-09T00:00:00" u="1"/>
        <d v="2024-07-10T00:00:00" u="1"/>
        <d v="2024-07-11T00:00:00" u="1"/>
        <d v="2024-07-12T00:00:00" u="1"/>
        <d v="2024-07-15T00:00:00" u="1"/>
        <d v="2024-07-16T00:00:00" u="1"/>
        <d v="2024-07-17T00:00:00" u="1"/>
        <d v="2024-07-18T00:00:00" u="1"/>
        <d v="2024-07-19T00:00:00" u="1"/>
        <d v="2024-07-22T00:00:00" u="1"/>
        <d v="2024-07-23T00:00:00" u="1"/>
        <d v="2024-07-24T00:00:00" u="1"/>
        <d v="2024-07-25T00:00:00" u="1"/>
        <d v="2024-07-26T00:00:00" u="1"/>
        <d v="2024-07-29T00:00:00" u="1"/>
        <d v="2024-07-30T00:00:00" u="1"/>
        <d v="2024-07-31T00:00:00" u="1"/>
        <d v="2024-08-01T00:00:00" u="1"/>
        <d v="2024-08-02T00:00:00" u="1"/>
        <d v="2024-08-05T00:00:00" u="1"/>
        <d v="2024-08-06T00:00:00" u="1"/>
        <d v="2024-08-07T00:00:00" u="1"/>
        <d v="2024-08-08T00:00:00" u="1"/>
        <d v="2024-08-09T00:00:00" u="1"/>
        <d v="2024-08-12T00:00:00" u="1"/>
        <d v="2024-08-13T00:00:00" u="1"/>
        <d v="2024-08-14T00:00:00" u="1"/>
        <d v="2024-08-15T00:00:00" u="1"/>
        <d v="2024-08-16T00:00:00" u="1"/>
        <d v="2024-08-19T00:00:00" u="1"/>
        <d v="2024-08-20T00:00:00" u="1"/>
        <d v="2024-08-21T00:00:00" u="1"/>
        <d v="2024-08-22T00:00:00" u="1"/>
        <d v="2024-08-23T00:00:00" u="1"/>
        <d v="2024-08-26T00:00:00" u="1"/>
        <d v="2024-08-27T00:00:00" u="1"/>
        <d v="2024-08-28T00:00:00" u="1"/>
        <d v="2024-08-29T00:00:00" u="1"/>
        <d v="2024-08-30T00:00:00" u="1"/>
        <d v="2024-09-03T00:00:00" u="1"/>
        <d v="2024-09-04T00:00:00" u="1"/>
        <d v="2024-09-05T00:00:00" u="1"/>
        <d v="2024-09-06T00:00:00" u="1"/>
        <d v="2024-09-09T00:00:00" u="1"/>
        <d v="2024-09-10T00:00:00" u="1"/>
        <d v="2024-09-11T00:00:00" u="1"/>
        <d v="2024-09-12T00:00:00" u="1"/>
        <d v="2024-09-13T00:00:00" u="1"/>
        <d v="2024-09-16T00:00:00" u="1"/>
        <d v="2024-09-17T00:00:00" u="1"/>
        <d v="2024-09-18T00:00:00" u="1"/>
        <d v="2024-09-19T00:00:00" u="1"/>
        <d v="2024-09-20T00:00:00" u="1"/>
        <d v="2024-09-23T00:00:00" u="1"/>
        <d v="2024-09-24T00:00:00" u="1"/>
        <d v="2024-09-25T00:00:00" u="1"/>
        <d v="2024-09-26T00:00:00" u="1"/>
        <d v="2024-09-27T00:00:00" u="1"/>
        <d v="2024-09-30T00:00:00" u="1"/>
        <d v="2024-10-01T00:00:00" u="1"/>
        <d v="2024-10-02T00:00:00" u="1"/>
        <d v="2024-10-03T00:00:00" u="1"/>
        <d v="2024-10-04T00:00:00" u="1"/>
        <d v="2024-10-07T00:00:00" u="1"/>
        <d v="2024-10-08T00:00:00" u="1"/>
        <d v="2024-01-03T00:00:00" u="1"/>
        <d v="2024-01-04T00:00:00" u="1"/>
        <d v="2024-01-05T00:00:00" u="1"/>
        <d v="2024-01-08T00:00:00" u="1"/>
        <d v="2024-01-09T00:00:00" u="1"/>
        <d v="2024-01-10T00:00:00" u="1"/>
        <d v="2024-01-11T00:00:00" u="1"/>
        <d v="2024-01-12T00:00:00" u="1"/>
        <d v="2024-01-16T00:00:00" u="1"/>
        <d v="2024-01-17T00:00:00" u="1"/>
        <d v="2024-01-18T00:00:00" u="1"/>
        <d v="2024-01-19T00:00:00" u="1"/>
        <d v="2024-01-22T00:00:00" u="1"/>
        <d v="2024-01-23T00:00:00" u="1"/>
        <d v="2024-01-24T00:00:00" u="1"/>
        <d v="2024-01-25T00:00:00" u="1"/>
        <d v="2024-01-26T00:00:00" u="1"/>
        <d v="2024-01-29T00:00:00" u="1"/>
        <d v="2024-01-30T00:00:00" u="1"/>
        <d v="2024-01-31T00:00:00" u="1"/>
        <d v="2024-02-01T00:00:00" u="1"/>
        <d v="2024-02-02T00:00:00" u="1"/>
        <d v="2024-02-05T00:00:00" u="1"/>
        <d v="2024-02-06T00:00:00" u="1"/>
        <d v="2024-02-07T00:00:00" u="1"/>
        <d v="2024-02-08T00:00:00" u="1"/>
        <d v="2024-02-09T00:00:00" u="1"/>
        <d v="2024-02-12T00:00:00" u="1"/>
        <d v="2024-02-13T00:00:00" u="1"/>
        <d v="2024-02-14T00:00:00" u="1"/>
        <d v="2024-02-15T00:00:00" u="1"/>
        <d v="2024-02-16T00:00:00" u="1"/>
        <d v="2024-02-20T00:00:00" u="1"/>
        <d v="2024-02-21T00:00:00" u="1"/>
        <d v="2024-02-22T00:00:00" u="1"/>
        <d v="2024-02-23T00:00:00" u="1"/>
        <d v="2024-02-26T00:00:00" u="1"/>
        <d v="2024-02-27T00:00:00" u="1"/>
        <d v="2024-02-28T00:00:00" u="1"/>
        <d v="2024-02-29T00:00:00" u="1"/>
        <d v="2024-03-26T00:00:00" u="1"/>
        <d v="2024-04-01T00:00:00" u="1"/>
        <d v="2024-04-02T00:00:00" u="1"/>
        <d v="2024-04-10T00:00:00" u="1"/>
        <d v="2024-04-11T00:00:00" u="1"/>
        <d v="2024-04-12T00:00:00" u="1"/>
        <d v="2024-04-15T00:00:00" u="1"/>
        <d v="2024-04-16T00:00:00" u="1"/>
        <d v="2024-04-17T00:00:00" u="1"/>
        <d v="2024-04-18T00:00:00" u="1"/>
        <d v="2024-04-19T00:00:00" u="1"/>
        <d v="2024-04-22T00:00:00" u="1"/>
        <d v="2024-04-23T00:00:00" u="1"/>
        <d v="2024-04-24T00:00:00" u="1"/>
        <d v="2024-04-25T00:00:00" u="1"/>
        <d v="2024-04-26T00:00:00" u="1"/>
        <d v="2024-04-29T00:00:00" u="1"/>
        <d v="2024-04-30T00:00:00" u="1"/>
        <d v="2024-05-01T00:00:00" u="1"/>
        <d v="2024-05-02T00:00:00" u="1"/>
        <d v="2024-05-03T00:00:00" u="1"/>
        <d v="2024-05-06T00:00:00" u="1"/>
        <d v="2024-05-07T00:00:00" u="1"/>
        <d v="2024-05-08T00:00:00" u="1"/>
        <d v="2024-05-09T00:00:00" u="1"/>
        <d v="2024-05-10T00:00:00" u="1"/>
        <d v="2024-05-13T00:00:00" u="1"/>
        <d v="2024-05-14T00:00:00" u="1"/>
        <d v="2024-05-15T00:00:00" u="1"/>
        <d v="2024-05-16T00:00:00" u="1"/>
        <d v="2024-05-17T00:00:00" u="1"/>
        <d v="2024-05-20T00:00:00" u="1"/>
        <d v="2024-05-21T00:00:00" u="1"/>
        <d v="2024-05-22T00:00:00" u="1"/>
        <d v="2024-05-23T00:00:00" u="1"/>
        <d v="2024-05-24T00:00:00" u="1"/>
        <d v="2024-05-28T00:00:00" u="1"/>
        <d v="2024-05-29T00:00:00" u="1"/>
        <d v="2024-05-30T00:00:00" u="1"/>
        <d v="2024-05-31T00:00:00" u="1"/>
        <d v="2024-06-03T00:00:00" u="1"/>
        <d v="2024-06-04T00:00:00" u="1"/>
        <d v="2024-06-05T00:00:00" u="1"/>
        <d v="2024-06-06T00:00:00" u="1"/>
        <d v="2024-06-07T00:00:00" u="1"/>
        <d v="2024-06-10T00:00:00" u="1"/>
        <d v="2024-06-11T00:00:00" u="1"/>
        <d v="2024-06-12T00:00:00" u="1"/>
        <d v="2024-06-13T00:00:00" u="1"/>
        <d v="2024-06-14T00:00:00" u="1"/>
        <d v="2024-06-17T00:00:00" u="1"/>
        <d v="2024-06-18T00:00:00" u="1"/>
        <d v="2024-06-20T00:00:00" u="1"/>
        <d v="2024-06-21T00:00:00" u="1"/>
        <d v="2024-06-24T00:00:00" u="1"/>
        <d v="2024-06-25T00:00:00" u="1"/>
        <d v="2024-06-26T00:00:00" u="1"/>
        <d v="2024-06-27T00:00:00" u="1"/>
        <d v="2024-06-28T00:00:00" u="1"/>
        <d v="2024-07-01T00:00:00" u="1"/>
        <d v="2024-07-02T00:00:00" u="1"/>
        <d v="2024-01-02T00:00:00" u="1"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2T00:00:00" u="1"/>
        <d v="2024-03-13T00:00:00" u="1"/>
        <d v="2024-10-15T00:00:00" u="1"/>
        <d v="2024-10-16T00:00:00" u="1"/>
        <d v="2024-10-17T00:00:00" u="1"/>
        <d v="2024-10-18T00:00:00" u="1"/>
        <d v="2024-10-21T00:00:00" u="1"/>
        <d v="2024-10-22T00:00:00" u="1"/>
        <d v="2024-10-23T00:00:00" u="1"/>
        <d v="2024-10-24T00:00:00" u="1"/>
        <d v="2024-10-25T00:00:00" u="1"/>
        <d v="2024-10-28T00:00:00" u="1"/>
        <d v="2024-10-29T00:00:00" u="1"/>
        <d v="2024-10-30T00:00:00" u="1"/>
        <d v="2024-10-31T00:00:00" u="1"/>
        <d v="2024-11-01T00:00:00" u="1"/>
        <d v="2024-11-04T00:00:00" u="1"/>
        <d v="2024-11-05T00:00:00" u="1"/>
        <d v="2024-11-06T00:00:00" u="1"/>
        <d v="2024-11-07T00:00:00" u="1"/>
        <d v="2024-11-08T00:00:00" u="1"/>
        <d v="2024-11-12T00:00:00" u="1"/>
        <d v="2024-11-13T00:00:00" u="1"/>
        <d v="2024-11-14T00:00:00" u="1"/>
        <d v="2024-11-15T00:00:00" u="1"/>
        <d v="2024-11-18T00:00:00" u="1"/>
        <d v="2024-11-19T00:00:00" u="1"/>
        <d v="2024-11-20T00:00:00" u="1"/>
        <d v="2024-11-21T00:00:00" u="1"/>
        <d v="2024-11-22T00:00:00" u="1"/>
        <d v="2024-11-25T00:00:00" u="1"/>
        <d v="2024-11-26T00:00:00" u="1"/>
        <d v="2024-11-27T00:00:00" u="1"/>
        <d v="2024-11-29T00:00:00" u="1"/>
        <d v="2024-12-02T00:00:00" u="1"/>
        <d v="2024-12-03T00:00:00" u="1"/>
        <d v="2024-12-04T00:00:00" u="1"/>
        <d v="2024-12-05T00:00:00" u="1"/>
        <d v="2024-12-06T00:00:00" u="1"/>
        <d v="2024-12-09T00:00:00" u="1"/>
        <d v="2024-12-10T00:00:00" u="1"/>
        <d v="2024-12-11T00:00:00" u="1"/>
        <d v="2024-12-12T00:00:00" u="1"/>
        <d v="2024-12-13T00:00:00" u="1"/>
        <d v="2024-12-16T00:00:00" u="1"/>
        <d v="2024-12-17T00:00:00" u="1"/>
        <d v="2024-12-18T00:00:00" u="1"/>
        <d v="2024-12-19T00:00:00" u="1"/>
        <d v="2024-12-20T00:00:00" u="1"/>
        <d v="2024-12-23T00:00:00" u="1"/>
        <d v="2024-12-26T00:00:00" u="1"/>
        <d v="2024-12-27T00:00:00" u="1"/>
        <d v="2024-12-30T00:00:00" u="1"/>
        <d v="2024-12-31T00:00:00" u="1"/>
        <d v="2024-03-11T00:00:00" u="1"/>
        <d v="2024-03-14T00:00:00" u="1"/>
        <d v="2024-03-15T00:00:00" u="1"/>
        <d v="2024-03-20T00:00:00" u="1"/>
        <d v="2024-03-21T00:00:00" u="1"/>
        <d v="2024-03-22T00:00:00" u="1"/>
        <d v="2024-03-25T00:00:00" u="1"/>
        <d v="2024-03-27T00:00:00" u="1"/>
        <d v="2024-03-28T00:00:00" u="1"/>
        <d v="2024-03-29T00:00:00" u="1"/>
        <d v="2024-04-03T00:00:00" u="1"/>
        <d v="2024-04-04T00:00:00" u="1"/>
        <d v="2024-04-05T00:00:00" u="1"/>
        <d v="2024-04-08T00:00:00" u="1"/>
        <d v="2024-04-09T00:00:00" u="1"/>
        <d v="2024-10-09T00:00:00" u="1"/>
        <d v="2024-10-10T00:00:00" u="1"/>
        <d v="2024-10-11T00:00:00" u="1"/>
        <d v="2024-03-18T00:00:00" u="1"/>
        <d v="2024-03-19T00:00:00" u="1"/>
        <d v="1899-12-30T00:00:00" u="1"/>
        <d v="2023-06-14T00:00:00" u="1"/>
        <d v="2023-06-15T00:00:00" u="1"/>
        <d v="2023-06-16T00:00:00" u="1"/>
        <d v="2023-06-20T00:00:00" u="1"/>
        <d v="2023-06-21T00:00:00" u="1"/>
        <d v="2023-06-22T00:00:00" u="1"/>
        <d v="2023-06-23T00:00:00" u="1"/>
        <d v="2023-06-26T00:00:00" u="1"/>
        <d v="2023-06-27T00:00:00" u="1"/>
        <d v="2023-06-28T00:00:00" u="1"/>
        <d v="2023-06-29T00:00:00" u="1"/>
        <d v="2023-06-30T00:00:00" u="1"/>
        <d v="2023-07-03T00:00:00" u="1"/>
        <d v="2023-07-05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7T00:00:00" u="1"/>
        <d v="2023-07-18T00:00:00" u="1"/>
        <d v="2023-07-19T00:00:00" u="1"/>
        <d v="2023-07-20T00:00:00" u="1"/>
        <d v="2023-07-21T00:00:00" u="1"/>
        <d v="2023-07-24T00:00:00" u="1"/>
        <d v="2023-07-25T00:00:00" u="1"/>
        <d v="2023-07-26T00:00:00" u="1"/>
        <d v="2023-07-27T00:00:00" u="1"/>
        <d v="2023-07-28T00:00:00" u="1"/>
        <d v="2023-07-31T00:00:00" u="1"/>
        <d v="2023-08-01T00:00:00" u="1"/>
        <d v="2023-08-02T00:00:00" u="1"/>
        <d v="2023-08-03T00:00:00" u="1"/>
        <d v="2023-08-04T00:00:00" u="1"/>
        <d v="2023-08-07T00:00:00" u="1"/>
        <d v="2023-08-08T00:00:00" u="1"/>
        <d v="2023-08-09T00:00:00" u="1"/>
        <d v="2023-08-10T00:00:00" u="1"/>
        <d v="2023-08-11T00:00:00" u="1"/>
        <d v="2023-08-14T00:00:00" u="1"/>
        <d v="2023-08-15T00:00:00" u="1"/>
        <d v="2023-08-16T00:00:00" u="1"/>
        <d v="2023-08-17T00:00:00" u="1"/>
        <d v="2023-08-18T00:00:00" u="1"/>
        <d v="2023-08-21T00:00:00" u="1"/>
        <d v="2023-08-22T00:00:00" u="1"/>
        <d v="2023-08-23T00:00:00" u="1"/>
        <d v="2023-08-24T00:00:00" u="1"/>
        <d v="2023-08-25T00:00:00" u="1"/>
        <d v="2023-08-28T00:00:00" u="1"/>
        <d v="2023-08-29T00:00:00" u="1"/>
        <d v="2023-08-30T00:00:00" u="1"/>
        <d v="2023-08-31T00:00:00" u="1"/>
        <d v="2023-09-01T00:00:00" u="1"/>
        <d v="2023-09-05T00:00:00" u="1"/>
        <d v="2023-09-06T00:00:00" u="1"/>
        <d v="2023-09-07T00:00:00" u="1"/>
        <d v="2023-09-08T00:00:00" u="1"/>
        <d v="2023-09-11T00:00:00" u="1"/>
        <d v="2023-09-12T00:00:00" u="1"/>
        <d v="2023-09-13T00:00:00" u="1"/>
        <d v="2023-09-14T00:00:00" u="1"/>
        <d v="2023-09-15T00:00:00" u="1"/>
        <d v="2023-09-18T00:00:00" u="1"/>
        <d v="2023-09-19T00:00:00" u="1"/>
        <d v="2023-09-20T00:00:00" u="1"/>
        <d v="2023-09-21T00:00:00" u="1"/>
        <d v="2023-09-22T00:00:00" u="1"/>
        <d v="2023-09-25T00:00:00" u="1"/>
        <d v="2023-09-26T00:00:00" u="1"/>
        <d v="2023-09-27T00:00:00" u="1"/>
        <d v="2023-09-28T00:00:00" u="1"/>
        <d v="2023-09-29T00:00:00" u="1"/>
        <d v="2023-10-02T00:00:00" u="1"/>
        <d v="2023-10-03T00:00:00" u="1"/>
        <d v="2023-10-04T00:00:00" u="1"/>
        <d v="2023-10-05T00:00:00" u="1"/>
        <d v="2023-10-06T00:00:00" u="1"/>
        <d v="2023-10-10T00:00:00" u="1"/>
        <d v="2023-10-11T00:00:00" u="1"/>
        <d v="2023-10-12T00:00:00" u="1"/>
        <d v="2023-01-03T00:00:00" u="1"/>
        <d v="2023-01-04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18T00:00:00" u="1"/>
        <d v="2023-01-19T00:00:00" u="1"/>
        <d v="2023-01-20T00:00:00" u="1"/>
        <d v="2023-01-23T00:00:00" u="1"/>
        <d v="2023-01-24T00:00:00" u="1"/>
        <d v="2023-01-25T00:00:00" u="1"/>
        <d v="2023-01-26T00:00:00" u="1"/>
        <d v="2023-01-27T00:00:00" u="1"/>
        <d v="2023-01-30T00:00:00" u="1"/>
        <d v="2023-01-31T00:00:00" u="1"/>
        <d v="2023-02-01T00:00:00" u="1"/>
        <d v="2023-02-02T00:00:00" u="1"/>
        <d v="2023-02-03T00:00:00" u="1"/>
        <d v="2023-02-06T00:00:00" u="1"/>
        <d v="2023-02-07T00:00:00" u="1"/>
        <d v="2023-02-08T00:00:00" u="1"/>
        <d v="2023-02-09T00:00:00" u="1"/>
        <d v="2023-02-10T00:00:00" u="1"/>
        <d v="2023-02-13T00:00:00" u="1"/>
        <d v="2023-02-14T00:00:00" u="1"/>
        <d v="2023-02-15T00:00:00" u="1"/>
        <d v="2023-02-16T00:00:00" u="1"/>
        <d v="2023-02-17T00:00:00" u="1"/>
        <d v="2023-02-21T00:00:00" u="1"/>
        <d v="2023-02-22T00:00:00" u="1"/>
        <d v="2023-02-23T00:00:00" u="1"/>
        <d v="2023-02-24T00:00:00" u="1"/>
        <d v="2023-02-27T00:00:00" u="1"/>
        <d v="2023-02-28T00:00:00" u="1"/>
        <d v="2023-03-01T00:00:00" u="1"/>
        <d v="2023-03-02T00:00:00" u="1"/>
        <d v="2023-03-03T00:00:00" u="1"/>
        <d v="2023-03-06T00:00:00" u="1"/>
        <d v="2023-03-07T00:00:00" u="1"/>
        <d v="2023-03-08T00:00:00" u="1"/>
        <d v="2023-03-09T00:00:00" u="1"/>
        <d v="2023-03-10T00:00:00" u="1"/>
        <d v="2023-03-13T00:00:00" u="1"/>
        <d v="2023-03-14T00:00:00" u="1"/>
        <d v="2023-03-15T00:00:00" u="1"/>
        <d v="2023-03-16T00:00:00" u="1"/>
        <d v="2023-03-17T00:00:00" u="1"/>
        <d v="2023-03-20T00:00:00" u="1"/>
        <d v="2023-03-21T00:00:00" u="1"/>
        <d v="2023-03-22T00:00:00" u="1"/>
        <d v="2023-03-23T00:00:00" u="1"/>
        <d v="2023-03-24T00:00:00" u="1"/>
        <d v="2023-03-27T00:00:00" u="1"/>
        <d v="2023-03-28T00:00:00" u="1"/>
        <d v="2023-03-29T00:00:00" u="1"/>
        <d v="2023-03-30T00:00:00" u="1"/>
        <d v="2023-04-03T00:00:00" u="1"/>
        <d v="2023-04-04T00:00:00" u="1"/>
        <d v="2023-04-05T00:00:00" u="1"/>
        <d v="2023-04-06T00:00:00" u="1"/>
        <d v="2023-04-07T00:00:00" u="1"/>
        <d v="2023-04-10T00:00:00" u="1"/>
        <d v="2023-04-11T00:00:00" u="1"/>
        <d v="2023-04-12T00:00:00" u="1"/>
        <d v="2023-04-13T00:00:00" u="1"/>
        <d v="2023-04-14T00:00:00" u="1"/>
        <d v="2023-04-17T00:00:00" u="1"/>
        <d v="2023-04-18T00:00:00" u="1"/>
        <d v="2023-04-19T00:00:00" u="1"/>
        <d v="2023-04-20T00:00:00" u="1"/>
        <d v="2023-04-21T00:00:00" u="1"/>
        <d v="2023-04-24T00:00:00" u="1"/>
        <d v="2023-04-25T00:00:00" u="1"/>
        <d v="2023-04-26T00:00:00" u="1"/>
        <d v="2023-04-27T00:00:00" u="1"/>
        <d v="2023-04-28T00:00:00" u="1"/>
        <d v="2023-05-01T00:00:00" u="1"/>
        <d v="2023-05-02T00:00:00" u="1"/>
        <d v="2023-05-03T00:00:00" u="1"/>
        <d v="2023-05-04T00:00:00" u="1"/>
        <d v="2023-05-05T00:00:00" u="1"/>
        <d v="2023-05-08T00:00:00" u="1"/>
        <d v="2023-05-09T00:00:00" u="1"/>
        <d v="2023-05-10T00:00:00" u="1"/>
        <d v="2023-05-11T00:00:00" u="1"/>
        <d v="2023-05-12T00:00:00" u="1"/>
        <d v="2023-05-15T00:00:00" u="1"/>
        <d v="2023-05-16T00:00:00" u="1"/>
        <d v="2023-05-17T00:00:00" u="1"/>
        <d v="2023-05-18T00:00:00" u="1"/>
        <d v="2023-05-19T00:00:00" u="1"/>
        <d v="2023-05-22T00:00:00" u="1"/>
        <d v="2023-05-23T00:00:00" u="1"/>
        <d v="2023-05-24T00:00:00" u="1"/>
        <d v="2023-05-25T00:00:00" u="1"/>
        <d v="2023-05-26T00:00:00" u="1"/>
        <d v="2023-05-30T00:00:00" u="1"/>
        <d v="2023-05-31T00:00:00" u="1"/>
        <d v="2023-06-01T00:00:00" u="1"/>
        <d v="2023-06-02T00:00:00" u="1"/>
        <d v="2023-06-05T00:00:00" u="1"/>
        <d v="2023-06-06T00:00:00" u="1"/>
        <d v="2023-06-07T00:00:00" u="1"/>
        <d v="2023-06-08T00:00:00" u="1"/>
        <d v="2023-06-09T00:00:00" u="1"/>
        <d v="2023-06-12T00:00:00" u="1"/>
        <d v="2023-06-13T00:00:00" u="1"/>
        <d v="2023-03-31T00:00:00" u="1"/>
        <d v="2023-10-16T00:00:00" u="1"/>
        <d v="2023-10-17T00:00:00" u="1"/>
        <d v="2023-10-18T00:00:00" u="1"/>
        <d v="2023-10-19T00:00:00" u="1"/>
        <d v="2023-10-20T00:00:00" u="1"/>
        <d v="2023-10-23T00:00:00" u="1"/>
        <d v="2023-10-24T00:00:00" u="1"/>
        <d v="2023-10-25T00:00:00" u="1"/>
        <d v="2023-10-26T00:00:00" u="1"/>
        <d v="2023-10-27T00:00:00" u="1"/>
        <d v="2023-10-30T00:00:00" u="1"/>
        <d v="2023-10-31T00:00:00" u="1"/>
        <d v="2023-11-01T00:00:00" u="1"/>
        <d v="2023-11-02T00:00:00" u="1"/>
        <d v="2023-11-03T00:00:00" u="1"/>
        <d v="2023-11-06T00:00:00" u="1"/>
        <d v="2023-11-07T00:00:00" u="1"/>
        <d v="2023-11-08T00:00:00" u="1"/>
        <d v="2023-11-09T00:00:00" u="1"/>
        <d v="2023-11-13T00:00:00" u="1"/>
        <d v="2023-11-14T00:00:00" u="1"/>
        <d v="2023-11-15T00:00:00" u="1"/>
        <d v="2023-11-16T00:00:00" u="1"/>
        <d v="2023-11-17T00:00:00" u="1"/>
        <d v="2023-11-20T00:00:00" u="1"/>
        <d v="2023-11-21T00:00:00" u="1"/>
        <d v="2023-11-22T00:00:00" u="1"/>
        <d v="2023-11-24T00:00:00" u="1"/>
        <d v="2023-11-27T00:00:00" u="1"/>
        <d v="2023-10-13T00:00:00" u="1"/>
        <d v="2020-09-29T00:00:00" u="1"/>
        <d v="2019-10-25T00:00:00" u="1"/>
        <d v="2021-09-29T00:00:00" u="1"/>
        <d v="2022-09-29T00:00:00" u="1"/>
        <d v="2019-11-21T00:00:00" u="1"/>
        <d v="2021-10-25T00:00:00" u="1"/>
        <d v="2022-10-25T00:00:00" u="1"/>
        <d v="2019-12-17T00:00:00" u="1"/>
        <d v="2020-12-17T00:00:00" u="1"/>
        <d v="2022-11-21T00:00:00" u="1"/>
        <d v="2021-12-17T00:00:00" u="1"/>
        <d v="2020-10-27T00:00:00" u="1"/>
        <d v="2021-10-27T00:00:00" u="1"/>
        <d v="2020-11-23T00:00:00" u="1"/>
        <d v="2022-10-27T00:00:00" u="1"/>
        <d v="2021-11-23T00:00:00" u="1"/>
        <d v="2022-11-23T00:00:00" u="1"/>
        <d v="2023-11-23T00:00:00" u="1"/>
        <d v="2022-12-19T00:00:00" u="1"/>
        <d v="2023-12-19T00:00:00" u="1"/>
        <d v="2019-10-29T00:00:00" u="1"/>
        <d v="2020-10-29T00:00:00" u="1"/>
        <d v="2019-11-25T00:00:00" u="1"/>
        <d v="2021-10-29T00:00:00" u="1"/>
        <d v="2020-11-25T00:00:00" u="1"/>
        <d v="2020-12-21T00:00:00" u="1"/>
        <d v="2022-11-25T00:00:00" u="1"/>
        <d v="2021-12-21T00:00:00" u="1"/>
        <d v="2023-11-25T00:00:00" u="1"/>
        <d v="2022-12-21T00:00:00" u="1"/>
        <d v="2023-12-21T00:00:00" u="1"/>
        <d v="2019-01-02T00:00:00" u="1"/>
        <d v="2020-01-02T00:00:00" u="1"/>
        <d v="2019-10-31T00:00:00" u="1"/>
        <d v="2019-11-27T00:00:00" u="1"/>
        <d v="2020-11-27T00:00:00" u="1"/>
        <d v="2022-10-31T00:00:00" u="1"/>
        <d v="2020-12-23T00:00:00" u="1"/>
        <d v="2021-12-23T00:00:00" u="1"/>
        <d v="2022-12-23T00:00:00" u="1"/>
        <d v="2023-12-23T00:00:00" u="1"/>
        <d v="2019-01-04T00:00:00" u="1"/>
        <d v="2021-01-04T00:00:00" u="1"/>
        <d v="2022-01-04T00:00:00" u="1"/>
        <d v="2019-11-29T00:00:00" u="1"/>
        <d v="2021-11-29T00:00:00" u="1"/>
        <d v="2022-11-29T00:00:00" u="1"/>
        <d v="2023-11-29T00:00:00" u="1"/>
        <d v="2020-01-06T00:00:00" u="1"/>
        <d v="2021-01-06T00:00:00" u="1"/>
        <d v="2022-01-06T00:00:00" u="1"/>
        <d v="2021-02-02T00:00:00" u="1"/>
        <d v="2022-02-02T00:00:00" u="1"/>
        <d v="2021-12-27T00:00:00" u="1"/>
        <d v="2019-01-08T00:00:00" u="1"/>
        <d v="2020-01-08T00:00:00" u="1"/>
        <d v="2019-02-04T00:00:00" u="1"/>
        <d v="2021-01-08T00:00:00" u="1"/>
        <d v="2020-02-04T00:00:00" u="1"/>
        <d v="2021-02-04T00:00:00" u="1"/>
        <d v="2022-02-04T00:00:00" u="1"/>
        <d v="2023-02-04T00:00:00" u="1"/>
        <d v="2020-12-29T00:00:00" u="1"/>
        <d v="2019-01-10T00:00:00" u="1"/>
        <d v="2020-01-10T00:00:00" u="1"/>
        <d v="2019-02-06T00:00:00" u="1"/>
        <d v="2020-02-06T00:00:00" u="1"/>
        <d v="2022-01-10T00:00:00" u="1"/>
        <d v="2020-03-02T00:00:00" u="1"/>
        <d v="2021-03-02T00:00:00" u="1"/>
        <d v="2022-03-02T00:00:00" u="1"/>
        <d v="2020-12-31T00:00:00" u="1"/>
        <d v="2019-02-08T00:00:00" u="1"/>
        <d v="2021-01-12T00:00:00" u="1"/>
        <d v="2022-01-12T00:00:00" u="1"/>
        <d v="2019-03-04T00:00:00" u="1"/>
        <d v="2021-02-08T00:00:00" u="1"/>
        <d v="2020-03-04T00:00:00" u="1"/>
        <d v="2022-02-08T00:00:00" u="1"/>
        <d v="2021-03-04T00:00:00" u="1"/>
        <d v="2022-03-04T00:00:00" u="1"/>
        <d v="2023-03-04T00:00:00" u="1"/>
        <d v="2019-01-14T00:00:00" u="1"/>
        <d v="2020-01-14T00:00:00" u="1"/>
        <d v="2021-01-14T00:00:00" u="1"/>
        <d v="2020-02-10T00:00:00" u="1"/>
        <d v="2022-01-14T00:00:00" u="1"/>
        <d v="2019-03-06T00:00:00" u="1"/>
        <d v="2021-02-10T00:00:00" u="1"/>
        <d v="2023-01-14T00:00:00" u="1"/>
        <d v="2020-03-06T00:00:00" u="1"/>
        <d v="2022-02-10T00:00:00" u="1"/>
        <d v="2019-04-02T00:00:00" u="1"/>
        <d v="2020-04-02T00:00:00" u="1"/>
        <d v="2021-04-02T00:00:00" u="1"/>
        <d v="2019-01-16T00:00:00" u="1"/>
        <d v="2020-01-16T00:00:00" u="1"/>
        <d v="2019-02-12T00:00:00" u="1"/>
        <d v="2020-02-12T00:00:00" u="1"/>
        <d v="2019-03-08T00:00:00" u="1"/>
        <d v="2021-02-12T00:00:00" u="1"/>
        <d v="2019-04-04T00:00:00" u="1"/>
        <d v="2021-03-08T00:00:00" u="1"/>
        <d v="2022-03-08T00:00:00" u="1"/>
        <d v="2022-04-04T00:00:00" u="1"/>
        <d v="2019-01-18T00:00:00" u="1"/>
        <d v="2019-02-14T00:00:00" u="1"/>
        <d v="2020-02-14T00:00:00" u="1"/>
        <d v="2022-01-18T00:00:00" u="1"/>
        <d v="2020-03-10T00:00:00" u="1"/>
        <d v="2022-02-14T00:00:00" u="1"/>
        <d v="2021-03-10T00:00:00" u="1"/>
        <d v="2020-04-06T00:00:00" u="1"/>
        <d v="2022-03-10T00:00:00" u="1"/>
        <d v="2019-05-02T00:00:00" u="1"/>
        <d v="2021-04-06T00:00:00" u="1"/>
        <d v="2022-04-06T00:00:00" u="1"/>
        <d v="2022-05-02T00:00:00" u="1"/>
        <d v="2021-01-20T00:00:00" u="1"/>
        <d v="2022-01-20T00:00:00" u="1"/>
        <d v="2019-03-12T00:00:00" u="1"/>
        <d v="2021-02-16T00:00:00" u="1"/>
        <d v="2020-03-12T00:00:00" u="1"/>
        <d v="2022-02-16T00:00:00" u="1"/>
        <d v="2019-04-08T00:00:00" u="1"/>
        <d v="2021-03-12T00:00:00" u="1"/>
        <d v="2020-04-08T00:00:00" u="1"/>
        <d v="2021-04-08T00:00:00" u="1"/>
        <d v="2020-05-04T00:00:00" u="1"/>
        <d v="2022-04-08T00:00:00" u="1"/>
        <d v="2021-05-04T00:00:00" u="1"/>
        <d v="2023-04-08T00:00:00" u="1"/>
        <d v="2022-05-04T00:00:00" u="1"/>
        <d v="2019-01-22T00:00:00" u="1"/>
        <d v="2020-01-22T00:00:00" u="1"/>
        <d v="2021-01-22T00:00:00" u="1"/>
        <d v="2020-02-18T00:00:00" u="1"/>
        <d v="2019-03-14T00:00:00" u="1"/>
        <d v="2021-02-18T00:00:00" u="1"/>
        <d v="2022-02-18T00:00:00" u="1"/>
        <d v="2019-04-10T00:00:00" u="1"/>
        <d v="2023-02-18T00:00:00" u="1"/>
        <d v="2020-04-10T00:00:00" u="1"/>
        <d v="2022-03-14T00:00:00" u="1"/>
        <d v="2019-05-06T00:00:00" u="1"/>
        <d v="2020-05-06T00:00:00" u="1"/>
        <d v="2021-05-06T00:00:00" u="1"/>
        <d v="2020-06-02T00:00:00" u="1"/>
        <d v="2022-05-06T00:00:00" u="1"/>
        <d v="2021-06-02T00:00:00" u="1"/>
        <d v="2023-05-06T00:00:00" u="1"/>
        <d v="2022-06-02T00:00:00" u="1"/>
        <d v="2019-01-24T00:00:00" u="1"/>
        <d v="2020-01-24T00:00:00" u="1"/>
        <d v="2019-02-20T00:00:00" u="1"/>
        <d v="2020-02-20T00:00:00" u="1"/>
        <d v="2022-01-24T00:00:00" u="1"/>
        <d v="2020-03-16T00:00:00" u="1"/>
        <d v="2019-04-12T00:00:00" u="1"/>
        <d v="2021-03-16T00:00:00" u="1"/>
        <d v="2022-03-16T00:00:00" u="1"/>
        <d v="2019-05-08T00:00:00" u="1"/>
        <d v="2021-04-12T00:00:00" u="1"/>
        <d v="2020-05-08T00:00:00" u="1"/>
        <d v="2022-04-12T00:00:00" u="1"/>
        <d v="2019-06-04T00:00:00" u="1"/>
        <d v="2020-06-04T00:00:00" u="1"/>
        <d v="2021-06-04T00:00:00" u="1"/>
        <d v="2019-02-22T00:00:00" u="1"/>
        <d v="2021-01-26T00:00:00" u="1"/>
        <d v="2022-01-26T00:00:00" u="1"/>
        <d v="2019-03-18T00:00:00" u="1"/>
        <d v="2021-02-22T00:00:00" u="1"/>
        <d v="2020-03-18T00:00:00" u="1"/>
        <d v="2022-02-22T00:00:00" u="1"/>
        <d v="2021-03-18T00:00:00" u="1"/>
        <d v="2020-04-14T00:00:00" u="1"/>
        <d v="2022-03-18T00:00:00" u="1"/>
        <d v="2019-05-10T00:00:00" u="1"/>
        <d v="2021-04-14T00:00:00" u="1"/>
        <d v="2023-03-18T00:00:00" u="1"/>
        <d v="2022-04-14T00:00:00" u="1"/>
        <d v="2019-06-06T00:00:00" u="1"/>
        <d v="2021-05-10T00:00:00" u="1"/>
        <d v="2022-05-10T00:00:00" u="1"/>
        <d v="2019-07-02T00:00:00" u="1"/>
        <d v="2020-07-02T00:00:00" u="1"/>
        <d v="2022-06-06T00:00:00" u="1"/>
        <d v="2021-07-02T00:00:00" u="1"/>
        <d v="2019-01-28T00:00:00" u="1"/>
        <d v="2020-01-28T00:00:00" u="1"/>
        <d v="2021-01-28T00:00:00" u="1"/>
        <d v="2020-02-24T00:00:00" u="1"/>
        <d v="2022-01-28T00:00:00" u="1"/>
        <d v="2019-03-20T00:00:00" u="1"/>
        <d v="2021-02-24T00:00:00" u="1"/>
        <d v="2023-01-28T00:00:00" u="1"/>
        <d v="2020-03-20T00:00:00" u="1"/>
        <d v="2022-02-24T00:00:00" u="1"/>
        <d v="2019-04-16T00:00:00" u="1"/>
        <d v="2020-04-16T00:00:00" u="1"/>
        <d v="2021-04-16T00:00:00" u="1"/>
        <d v="2020-05-12T00:00:00" u="1"/>
        <d v="2021-05-12T00:00:00" u="1"/>
        <d v="2020-06-08T00:00:00" u="1"/>
        <d v="2022-05-12T00:00:00" u="1"/>
        <d v="2021-06-08T00:00:00" u="1"/>
        <d v="2022-06-08T00:00:00" u="1"/>
        <d v="2019-01-30T00:00:00" u="1"/>
        <d v="2020-01-30T00:00:00" u="1"/>
        <d v="2019-02-26T00:00:00" u="1"/>
        <d v="2020-02-26T00:00:00" u="1"/>
        <d v="2019-03-22T00:00:00" u="1"/>
        <d v="2021-02-26T00:00:00" u="1"/>
        <d v="2019-04-18T00:00:00" u="1"/>
        <d v="2021-03-22T00:00:00" u="1"/>
        <d v="2022-03-22T00:00:00" u="1"/>
        <d v="2019-05-14T00:00:00" u="1"/>
        <d v="2020-05-14T00:00:00" u="1"/>
        <d v="2022-04-18T00:00:00" u="1"/>
        <d v="2019-06-10T00:00:00" u="1"/>
        <d v="2021-05-14T00:00:00" u="1"/>
        <d v="2020-06-10T00:00:00" u="1"/>
        <d v="2021-06-10T00:00:00" u="1"/>
        <d v="2020-07-06T00:00:00" u="1"/>
        <d v="2022-06-10T00:00:00" u="1"/>
        <d v="2019-08-02T00:00:00" u="1"/>
        <d v="2021-07-06T00:00:00" u="1"/>
        <d v="2023-06-10T00:00:00" u="1"/>
        <d v="2022-07-06T00:00:00" u="1"/>
        <d v="2021-08-02T00:00:00" u="1"/>
        <d v="2022-08-02T00:00:00" u="1"/>
        <d v="2019-02-28T00:00:00" u="1"/>
        <d v="2020-02-28T00:00:00" u="1"/>
        <d v="2020-03-24T00:00:00" u="1"/>
        <d v="2022-02-28T00:00:00" u="1"/>
        <d v="2021-03-24T00:00:00" u="1"/>
        <d v="2020-04-20T00:00:00" u="1"/>
        <d v="2022-03-24T00:00:00" u="1"/>
        <d v="2019-05-16T00:00:00" u="1"/>
        <d v="2021-04-20T00:00:00" u="1"/>
        <d v="2022-04-20T00:00:00" u="1"/>
        <d v="2019-06-12T00:00:00" u="1"/>
        <d v="2020-06-12T00:00:00" u="1"/>
        <d v="2022-05-16T00:00:00" u="1"/>
        <d v="2019-07-08T00:00:00" u="1"/>
        <d v="2020-07-08T00:00:00" u="1"/>
        <d v="2021-07-08T00:00:00" u="1"/>
        <d v="2020-08-04T00:00:00" u="1"/>
        <d v="2022-07-08T00:00:00" u="1"/>
        <d v="2021-08-04T00:00:00" u="1"/>
        <d v="2023-07-08T00:00:00" u="1"/>
        <d v="2022-08-04T00:00:00" u="1"/>
        <d v="2019-03-26T00:00:00" u="1"/>
        <d v="2020-03-26T00:00:00" u="1"/>
        <d v="2019-04-22T00:00:00" u="1"/>
        <d v="2021-03-26T00:00:00" u="1"/>
        <d v="2020-04-22T00:00:00" u="1"/>
        <d v="2021-04-22T00:00:00" u="1"/>
        <d v="2020-05-18T00:00:00" u="1"/>
        <d v="2022-04-22T00:00:00" u="1"/>
        <d v="2019-06-14T00:00:00" u="1"/>
        <d v="2021-05-18T00:00:00" u="1"/>
        <d v="2023-04-22T00:00:00" u="1"/>
        <d v="2022-05-18T00:00:00" u="1"/>
        <d v="2019-07-10T00:00:00" u="1"/>
        <d v="2021-06-14T00:00:00" u="1"/>
        <d v="2020-07-10T00:00:00" u="1"/>
        <d v="2022-06-14T00:00:00" u="1"/>
        <d v="2019-08-06T00:00:00" u="1"/>
        <d v="2020-08-06T00:00:00" u="1"/>
        <d v="2021-08-06T00:00:00" u="1"/>
        <d v="2020-09-02T00:00:00" u="1"/>
        <d v="2021-09-02T00:00:00" u="1"/>
        <d v="2022-09-02T00:00:00" u="1"/>
        <d v="2023-09-02T00:00:00" u="1"/>
        <d v="2019-03-28T00:00:00" u="1"/>
        <d v="2019-04-24T00:00:00" u="1"/>
        <d v="2020-04-24T00:00:00" u="1"/>
        <d v="2022-03-28T00:00:00" u="1"/>
        <d v="2019-05-20T00:00:00" u="1"/>
        <d v="2020-05-20T00:00:00" u="1"/>
        <d v="2021-05-20T00:00:00" u="1"/>
        <d v="2020-06-16T00:00:00" u="1"/>
        <d v="2022-05-20T00:00:00" u="1"/>
        <d v="2019-07-12T00:00:00" u="1"/>
        <d v="2021-06-16T00:00:00" u="1"/>
        <d v="2023-05-20T00:00:00" u="1"/>
        <d v="2022-06-16T00:00:00" u="1"/>
        <d v="2019-08-08T00:00:00" u="1"/>
        <d v="2021-07-12T00:00:00" u="1"/>
        <d v="2022-07-12T00:00:00" u="1"/>
        <d v="2019-09-04T00:00:00" u="1"/>
        <d v="2020-09-04T00:00:00" u="1"/>
        <d v="2022-08-08T00:00:00" u="1"/>
        <d v="2020-03-30T00:00:00" u="1"/>
        <d v="2019-04-26T00:00:00" u="1"/>
        <d v="2021-03-30T00:00:00" u="1"/>
        <d v="2022-03-30T00:00:00" u="1"/>
        <d v="2019-05-22T00:00:00" u="1"/>
        <d v="2021-04-26T00:00:00" u="1"/>
        <d v="2020-05-22T00:00:00" u="1"/>
        <d v="2022-04-26T00:00:00" u="1"/>
        <d v="2019-06-18T00:00:00" u="1"/>
        <d v="2020-06-18T00:00:00" u="1"/>
        <d v="2021-06-18T00:00:00" u="1"/>
        <d v="2020-07-14T00:00:00" u="1"/>
        <d v="2021-07-14T00:00:00" u="1"/>
        <d v="2020-08-10T00:00:00" u="1"/>
        <d v="2022-07-14T00:00:00" u="1"/>
        <d v="2019-09-06T00:00:00" u="1"/>
        <d v="2021-08-10T00:00:00" u="1"/>
        <d v="2022-08-10T00:00:00" u="1"/>
        <d v="2019-10-02T00:00:00" u="1"/>
        <d v="2020-10-02T00:00:00" u="1"/>
        <d v="2022-09-06T00:00:00" u="1"/>
        <d v="2020-04-28T00:00:00" u="1"/>
        <d v="2019-05-24T00:00:00" u="1"/>
        <d v="2021-04-28T00:00:00" u="1"/>
        <d v="2022-04-28T00:00:00" u="1"/>
        <d v="2019-06-20T00:00:00" u="1"/>
        <d v="2021-05-24T00:00:00" u="1"/>
        <d v="2022-05-24T00:00:00" u="1"/>
        <d v="2019-07-16T00:00:00" u="1"/>
        <d v="2020-07-16T00:00:00" u="1"/>
        <d v="2019-08-12T00:00:00" u="1"/>
        <d v="2021-07-16T00:00:00" u="1"/>
        <d v="2020-08-12T00:00:00" u="1"/>
        <d v="2021-08-12T00:00:00" u="1"/>
        <d v="2020-09-08T00:00:00" u="1"/>
        <d v="2022-08-12T00:00:00" u="1"/>
        <d v="2019-10-04T00:00:00" u="1"/>
        <d v="2021-09-08T00:00:00" u="1"/>
        <d v="2023-08-12T00:00:00" u="1"/>
        <d v="2022-09-08T00:00:00" u="1"/>
        <d v="2021-10-04T00:00:00" u="1"/>
        <d v="2022-10-04T00:00:00" u="1"/>
        <d v="2019-04-30T00:00:00" u="1"/>
        <d v="2020-04-30T00:00:00" u="1"/>
        <d v="2021-04-30T00:00:00" u="1"/>
        <d v="2020-05-26T00:00:00" u="1"/>
        <d v="2021-05-26T00:00:00" u="1"/>
        <d v="2020-06-22T00:00:00" u="1"/>
        <d v="2022-05-26T00:00:00" u="1"/>
        <d v="2019-07-18T00:00:00" u="1"/>
        <d v="2021-06-22T00:00:00" u="1"/>
        <d v="2022-06-22T00:00:00" u="1"/>
        <d v="2019-08-14T00:00:00" u="1"/>
        <d v="2020-08-14T00:00:00" u="1"/>
        <d v="2022-07-18T00:00:00" u="1"/>
        <d v="2019-09-10T00:00:00" u="1"/>
        <d v="2020-09-10T00:00:00" u="1"/>
        <d v="2021-09-10T00:00:00" u="1"/>
        <d v="2020-10-06T00:00:00" u="1"/>
        <d v="2021-10-06T00:00:00" u="1"/>
        <d v="2020-11-02T00:00:00" u="1"/>
        <d v="2022-10-06T00:00:00" u="1"/>
        <d v="2021-11-02T00:00:00" u="1"/>
        <d v="2022-11-02T00:00:00" u="1"/>
        <d v="2019-05-28T00:00:00" u="1"/>
        <d v="2020-05-28T00:00:00" u="1"/>
        <d v="2019-06-24T00:00:00" u="1"/>
        <d v="2021-05-28T00:00:00" u="1"/>
        <d v="2020-06-24T00:00:00" u="1"/>
        <d v="2021-06-24T00:00:00" u="1"/>
        <d v="2020-07-20T00:00:00" u="1"/>
        <d v="2022-06-24T00:00:00" u="1"/>
        <d v="2019-08-16T00:00:00" u="1"/>
        <d v="2021-07-20T00:00:00" u="1"/>
        <d v="2023-06-24T00:00:00" u="1"/>
        <d v="2022-07-20T00:00:00" u="1"/>
        <d v="2019-09-12T00:00:00" u="1"/>
        <d v="2021-08-16T00:00:00" u="1"/>
        <d v="2022-08-16T00:00:00" u="1"/>
        <d v="2019-10-08T00:00:00" u="1"/>
        <d v="2020-10-08T00:00:00" u="1"/>
        <d v="2022-09-12T00:00:00" u="1"/>
        <d v="2019-11-04T00:00:00" u="1"/>
        <d v="2021-10-08T00:00:00" u="1"/>
        <d v="2020-11-04T00:00:00" u="1"/>
        <d v="2021-11-04T00:00:00" u="1"/>
        <d v="2022-11-04T00:00:00" u="1"/>
        <d v="2023-11-04T00:00:00" u="1"/>
        <d v="2019-05-30T00:00:00" u="1"/>
        <d v="2019-06-26T00:00:00" u="1"/>
        <d v="2020-06-26T00:00:00" u="1"/>
        <d v="2019-07-22T00:00:00" u="1"/>
        <d v="2020-07-22T00:00:00" u="1"/>
        <d v="2021-07-22T00:00:00" u="1"/>
        <d v="2020-08-18T00:00:00" u="1"/>
        <d v="2022-07-22T00:00:00" u="1"/>
        <d v="2021-08-18T00:00:00" u="1"/>
        <d v="2023-07-22T00:00:00" u="1"/>
        <d v="2020-09-14T00:00:00" u="1"/>
        <d v="2022-08-18T00:00:00" u="1"/>
        <d v="2019-10-10T00:00:00" u="1"/>
        <d v="2021-09-14T00:00:00" u="1"/>
        <d v="2022-09-14T00:00:00" u="1"/>
        <d v="2019-11-06T00:00:00" u="1"/>
        <d v="2020-11-06T00:00:00" u="1"/>
        <d v="2019-12-02T00:00:00" u="1"/>
        <d v="2020-12-02T00:00:00" u="1"/>
        <d v="2021-12-02T00:00:00" u="1"/>
        <d v="2022-12-02T00:00:00" u="1"/>
        <d v="2023-12-02T00:00:00" u="1"/>
        <d v="2019-06-28T00:00:00" u="1"/>
        <d v="2019-07-24T00:00:00" u="1"/>
        <d v="2021-06-28T00:00:00" u="1"/>
        <d v="2020-07-24T00:00:00" u="1"/>
        <d v="2022-06-28T00:00:00" u="1"/>
        <d v="2019-08-20T00:00:00" u="1"/>
        <d v="2020-08-20T00:00:00" u="1"/>
        <d v="2019-09-16T00:00:00" u="1"/>
        <d v="2021-08-20T00:00:00" u="1"/>
        <d v="2020-09-16T00:00:00" u="1"/>
        <d v="2021-09-16T00:00:00" u="1"/>
        <d v="2022-09-16T00:00:00" u="1"/>
        <d v="2019-11-08T00:00:00" u="1"/>
        <d v="2021-10-12T00:00:00" u="1"/>
        <d v="2023-09-16T00:00:00" u="1"/>
        <d v="2022-10-12T00:00:00" u="1"/>
        <d v="2019-12-04T00:00:00" u="1"/>
        <d v="2021-11-08T00:00:00" u="1"/>
        <d v="2020-12-04T00:00:00" u="1"/>
        <d v="2022-11-08T00:00:00" u="1"/>
        <d v="2020-06-30T00:00:00" u="1"/>
        <d v="2019-07-26T00:00:00" u="1"/>
        <d v="2021-06-30T00:00:00" u="1"/>
        <d v="2022-06-30T00:00:00" u="1"/>
        <d v="2019-08-22T00:00:00" u="1"/>
        <d v="2021-07-26T00:00:00" u="1"/>
        <d v="2022-07-26T00:00:00" u="1"/>
        <d v="2019-09-18T00:00:00" u="1"/>
        <d v="2020-09-18T00:00:00" u="1"/>
        <d v="2022-08-22T00:00:00" u="1"/>
        <d v="2020-10-14T00:00:00" u="1"/>
        <d v="2021-10-14T00:00:00" u="1"/>
        <d v="2020-11-10T00:00:00" u="1"/>
        <d v="2022-10-14T00:00:00" u="1"/>
        <d v="2019-12-06T00:00:00" u="1"/>
        <d v="2021-11-10T00:00:00" u="1"/>
        <d v="2023-10-14T00:00:00" u="1"/>
        <d v="2022-11-10T00:00:00" u="1"/>
        <d v="2021-12-06T00:00:00" u="1"/>
        <d v="2023-11-10T00:00:00" u="1"/>
        <d v="2022-12-06T00:00:00" u="1"/>
        <d v="2023-12-06T00:00:00" u="1"/>
        <d v="2020-07-28T00:00:00" u="1"/>
        <d v="2021-07-28T00:00:00" u="1"/>
        <d v="2020-08-24T00:00:00" u="1"/>
        <d v="2022-07-28T00:00:00" u="1"/>
        <d v="2019-09-20T00:00:00" u="1"/>
        <d v="2021-08-24T00:00:00" u="1"/>
        <d v="2022-08-24T00:00:00" u="1"/>
        <d v="2019-10-16T00:00:00" u="1"/>
        <d v="2021-09-20T00:00:00" u="1"/>
        <d v="2020-10-16T00:00:00" u="1"/>
        <d v="2022-09-20T00:00:00" u="1"/>
        <d v="2019-11-12T00:00:00" u="1"/>
        <d v="2020-11-12T00:00:00" u="1"/>
        <d v="2021-11-12T00:00:00" u="1"/>
        <d v="2020-12-08T00:00:00" u="1"/>
        <d v="2021-12-08T00:00:00" u="1"/>
        <d v="2022-12-08T00:00:00" u="1"/>
        <d v="2023-12-08T00:00:00" u="1"/>
        <d v="2019-07-30T00:00:00" u="1"/>
        <d v="2020-07-30T00:00:00" u="1"/>
        <d v="2019-08-26T00:00:00" u="1"/>
        <d v="2021-07-30T00:00:00" u="1"/>
        <d v="2020-08-26T00:00:00" u="1"/>
        <d v="2021-08-26T00:00:00" u="1"/>
        <d v="2020-09-22T00:00:00" u="1"/>
        <d v="2022-08-26T00:00:00" u="1"/>
        <d v="2019-10-18T00:00:00" u="1"/>
        <d v="2021-09-22T00:00:00" u="1"/>
        <d v="2023-08-26T00:00:00" u="1"/>
        <d v="2022-09-22T00:00:00" u="1"/>
        <d v="2019-11-14T00:00:00" u="1"/>
        <d v="2021-10-18T00:00:00" u="1"/>
        <d v="2022-10-18T00:00:00" u="1"/>
        <d v="2019-12-10T00:00:00" u="1"/>
        <d v="2020-12-10T00:00:00" u="1"/>
        <d v="2022-11-14T00:00:00" u="1"/>
        <d v="2021-12-10T00:00:00" u="1"/>
        <d v="2019-08-28T00:00:00" u="1"/>
        <d v="2020-08-28T00:00:00" u="1"/>
        <d v="2019-09-24T00:00:00" u="1"/>
        <d v="2020-09-24T00:00:00" u="1"/>
        <d v="2021-09-24T00:00:00" u="1"/>
        <d v="2020-10-20T00:00:00" u="1"/>
        <d v="2021-10-20T00:00:00" u="1"/>
        <d v="2020-11-16T00:00:00" u="1"/>
        <d v="2022-10-20T00:00:00" u="1"/>
        <d v="2019-12-12T00:00:00" u="1"/>
        <d v="2021-11-16T00:00:00" u="1"/>
        <d v="2022-11-16T00:00:00" u="1"/>
        <d v="2022-12-12T00:00:00" u="1"/>
        <d v="2023-12-12T00:00:00" u="1"/>
        <d v="2019-08-30T00:00:00" u="1"/>
        <d v="2019-09-26T00:00:00" u="1"/>
        <d v="2021-08-30T00:00:00" u="1"/>
        <d v="2022-08-30T00:00:00" u="1"/>
        <d v="2019-10-22T00:00:00" u="1"/>
        <d v="2020-10-22T00:00:00" u="1"/>
        <d v="2022-09-26T00:00:00" u="1"/>
        <d v="2019-11-18T00:00:00" u="1"/>
        <d v="2021-10-22T00:00:00" u="1"/>
        <d v="2020-11-18T00:00:00" u="1"/>
        <d v="2021-11-18T00:00:00" u="1"/>
        <d v="2020-12-14T00:00:00" u="1"/>
        <d v="2022-11-18T00:00:00" u="1"/>
        <d v="2021-12-14T00:00:00" u="1"/>
        <d v="2023-11-18T00:00:00" u="1"/>
        <d v="2022-12-14T00:00:00" u="1"/>
        <d v="2023-12-14T00:00:00" u="1"/>
        <d v="2020-09-28T00:00:00" u="1"/>
        <d v="2019-10-24T00:00:00" u="1"/>
        <d v="2021-09-28T00:00:00" u="1"/>
        <d v="2022-09-28T00:00:00" u="1"/>
        <d v="2019-11-20T00:00:00" u="1"/>
        <d v="2020-11-20T00:00:00" u="1"/>
        <d v="2022-10-24T00:00:00" u="1"/>
        <d v="2019-12-16T00:00:00" u="1"/>
        <d v="2020-12-16T00:00:00" u="1"/>
        <d v="2021-12-16T00:00:00" u="1"/>
        <d v="2022-12-16T00:00:00" u="1"/>
        <d v="2023-12-16T00:00:00" u="1"/>
        <d v="2019-09-30T00:00:00" u="1"/>
        <d v="2020-09-30T00:00:00" u="1"/>
        <d v="2021-09-30T00:00:00" u="1"/>
        <d v="2020-10-26T00:00:00" u="1"/>
        <d v="2022-09-30T00:00:00" u="1"/>
        <d v="2019-11-22T00:00:00" u="1"/>
        <d v="2021-10-26T00:00:00" u="1"/>
        <d v="2023-09-30T00:00:00" u="1"/>
        <d v="2022-10-26T00:00:00" u="1"/>
        <d v="2019-12-18T00:00:00" u="1"/>
        <d v="2021-11-22T00:00:00" u="1"/>
        <d v="2020-12-18T00:00:00" u="1"/>
        <d v="2022-11-22T00:00:00" u="1"/>
        <d v="2019-10-28T00:00:00" u="1"/>
        <d v="2020-10-28T00:00:00" u="1"/>
        <d v="2021-10-28T00:00:00" u="1"/>
        <d v="2020-11-24T00:00:00" u="1"/>
        <d v="2022-10-28T00:00:00" u="1"/>
        <d v="2021-11-24T00:00:00" u="1"/>
        <d v="2023-10-28T00:00:00" u="1"/>
        <d v="2021-12-20T00:00:00" u="1"/>
        <d v="2022-12-20T00:00:00" u="1"/>
        <d v="2023-12-20T00:00:00" u="1"/>
        <d v="2019-10-30T00:00:00" u="1"/>
        <d v="2020-10-30T00:00:00" u="1"/>
        <d v="2019-11-26T00:00:00" u="1"/>
        <d v="2021-11-26T00:00:00" u="1"/>
        <d v="2020-12-22T00:00:00" u="1"/>
        <d v="2021-12-22T00:00:00" u="1"/>
        <d v="2022-12-22T00:00:00" u="1"/>
        <d v="2023-12-22T00:00:00" u="1"/>
        <d v="2019-01-03T00:00:00" u="1"/>
        <d v="2020-01-03T00:00:00" u="1"/>
        <d v="2022-01-03T00:00:00" u="1"/>
        <d v="2022-11-28T00:00:00" u="1"/>
        <d v="2023-11-28T00:00:00" u="1"/>
        <d v="2019-02-01T00:00:00" u="1"/>
        <d v="2021-01-05T00:00:00" u="1"/>
        <d v="2022-01-05T00:00:00" u="1"/>
        <d v="2021-02-01T00:00:00" u="1"/>
        <d v="2022-02-01T00:00:00" u="1"/>
        <d v="2020-11-30T00:00:00" u="1"/>
        <d v="2021-11-30T00:00:00" u="1"/>
        <d v="2022-11-30T00:00:00" u="1"/>
        <d v="2023-11-30T00:00:00" u="1"/>
        <d v="2019-01-07T00:00:00" u="1"/>
        <d v="2020-01-07T00:00:00" u="1"/>
        <d v="2021-01-07T00:00:00" u="1"/>
        <d v="2020-02-03T00:00:00" u="1"/>
        <d v="2022-01-07T00:00:00" u="1"/>
        <d v="2021-02-03T00:00:00" u="1"/>
        <d v="2023-01-07T00:00:00" u="1"/>
        <d v="2022-02-03T00:00:00" u="1"/>
        <d v="2020-12-28T00:00:00" u="1"/>
        <d v="2019-01-09T00:00:00" u="1"/>
        <d v="2020-01-09T00:00:00" u="1"/>
        <d v="2019-02-05T00:00:00" u="1"/>
        <d v="2020-02-05T00:00:00" u="1"/>
        <d v="2019-03-01T00:00:00" u="1"/>
        <d v="2021-02-05T00:00:00" u="1"/>
        <d v="2021-03-01T00:00:00" u="1"/>
        <d v="2022-03-01T00:00:00" u="1"/>
        <d v="2020-12-30T00:00:00" u="1"/>
        <d v="2019-01-11T00:00:00" u="1"/>
        <d v="2019-02-07T00:00:00" u="1"/>
        <d v="2021-01-11T00:00:00" u="1"/>
        <d v="2020-02-07T00:00:00" u="1"/>
        <d v="2022-01-11T00:00:00" u="1"/>
        <d v="2020-03-03T00:00:00" u="1"/>
        <d v="2022-02-07T00:00:00" u="1"/>
        <d v="2021-03-03T00:00:00" u="1"/>
        <d v="2022-03-03T00:00:00" u="1"/>
        <d v="2020-01-13T00:00:00" u="1"/>
        <d v="2021-01-13T00:00:00" u="1"/>
        <d v="2022-01-13T00:00:00" u="1"/>
        <d v="2019-03-05T00:00:00" u="1"/>
        <d v="2021-02-09T00:00:00" u="1"/>
        <d v="2020-03-05T00:00:00" u="1"/>
        <d v="2022-02-09T00:00:00" u="1"/>
        <d v="2019-04-01T00:00:00" u="1"/>
        <d v="2021-03-05T00:00:00" u="1"/>
        <d v="2020-04-01T00:00:00" u="1"/>
        <d v="2021-04-01T00:00:00" u="1"/>
        <d v="2022-04-01T00:00:00" u="1"/>
        <d v="2023-04-01T00:00:00" u="1"/>
        <d v="2019-01-15T00:00:00" u="1"/>
        <d v="2020-01-15T00:00:00" u="1"/>
        <d v="2019-02-11T00:00:00" u="1"/>
        <d v="2021-01-15T00:00:00" u="1"/>
        <d v="2020-02-11T00:00:00" u="1"/>
        <d v="2019-03-07T00:00:00" u="1"/>
        <d v="2021-02-11T00:00:00" u="1"/>
        <d v="2022-02-11T00:00:00" u="1"/>
        <d v="2019-04-03T00:00:00" u="1"/>
        <d v="2023-02-11T00:00:00" u="1"/>
        <d v="2020-04-03T00:00:00" u="1"/>
        <d v="2022-03-07T00:00:00" u="1"/>
        <d v="2019-01-17T00:00:00" u="1"/>
        <d v="2020-01-17T00:00:00" u="1"/>
        <d v="2019-02-13T00:00:00" u="1"/>
        <d v="2020-02-13T00:00:00" u="1"/>
        <d v="2020-03-09T00:00:00" u="1"/>
        <d v="2019-04-05T00:00:00" u="1"/>
        <d v="2021-03-09T00:00:00" u="1"/>
        <d v="2022-03-09T00:00:00" u="1"/>
        <d v="2019-05-01T00:00:00" u="1"/>
        <d v="2021-04-05T00:00:00" u="1"/>
        <d v="2020-05-01T00:00:00" u="1"/>
        <d v="2022-04-05T00:00:00" u="1"/>
        <d v="2019-02-15T00:00:00" u="1"/>
        <d v="2021-01-19T00:00:00" u="1"/>
        <d v="2022-01-19T00:00:00" u="1"/>
        <d v="2019-03-11T00:00:00" u="1"/>
        <d v="2020-03-11T00:00:00" u="1"/>
        <d v="2022-02-15T00:00:00" u="1"/>
        <d v="2021-03-11T00:00:00" u="1"/>
        <d v="2020-04-07T00:00:00" u="1"/>
        <d v="2022-03-11T00:00:00" u="1"/>
        <d v="2019-05-03T00:00:00" u="1"/>
        <d v="2021-04-07T00:00:00" u="1"/>
        <d v="2023-03-11T00:00:00" u="1"/>
        <d v="2022-04-07T00:00:00" u="1"/>
        <d v="2021-05-03T00:00:00" u="1"/>
        <d v="2022-05-03T00:00:00" u="1"/>
        <d v="2020-01-21T00:00:00" u="1"/>
        <d v="2021-01-21T00:00:00" u="1"/>
        <d v="2022-01-21T00:00:00" u="1"/>
        <d v="2019-03-13T00:00:00" u="1"/>
        <d v="2021-02-17T00:00:00" u="1"/>
        <d v="2023-01-21T00:00:00" u="1"/>
        <d v="2020-03-13T00:00:00" u="1"/>
        <d v="2022-02-17T00:00:00" u="1"/>
        <d v="2019-04-09T00:00:00" u="1"/>
        <d v="2020-04-09T00:00:00" u="1"/>
        <d v="2021-04-09T00:00:00" u="1"/>
        <d v="2020-05-05T00:00:00" u="1"/>
        <d v="2021-05-05T00:00:00" u="1"/>
        <d v="2020-06-01T00:00:00" u="1"/>
        <d v="2022-05-05T00:00:00" u="1"/>
        <d v="2021-06-01T00:00:00" u="1"/>
        <d v="2022-06-01T00:00:00" u="1"/>
        <d v="2019-01-23T00:00:00" u="1"/>
        <d v="2020-01-23T00:00:00" u="1"/>
        <d v="2019-02-19T00:00:00" u="1"/>
        <d v="2020-02-19T00:00:00" u="1"/>
        <d v="2019-03-15T00:00:00" u="1"/>
        <d v="2021-02-19T00:00:00" u="1"/>
        <d v="2019-04-11T00:00:00" u="1"/>
        <d v="2021-03-15T00:00:00" u="1"/>
        <d v="2022-03-15T00:00:00" u="1"/>
        <d v="2019-05-07T00:00:00" u="1"/>
        <d v="2020-05-07T00:00:00" u="1"/>
        <d v="2022-04-11T00:00:00" u="1"/>
        <d v="2019-06-03T00:00:00" u="1"/>
        <d v="2021-05-07T00:00:00" u="1"/>
        <d v="2020-06-03T00:00:00" u="1"/>
        <d v="2021-06-03T00:00:00" u="1"/>
        <d v="2022-06-03T00:00:00" u="1"/>
        <d v="2023-06-03T00:00:00" u="1"/>
        <d v="2019-01-25T00:00:00" u="1"/>
        <d v="2019-02-21T00:00:00" u="1"/>
        <d v="2021-01-25T00:00:00" u="1"/>
        <d v="2020-02-21T00:00:00" u="1"/>
        <d v="2022-01-25T00:00:00" u="1"/>
        <d v="2020-03-17T00:00:00" u="1"/>
        <d v="2021-03-17T00:00:00" u="1"/>
        <d v="2020-04-13T00:00:00" u="1"/>
        <d v="2022-03-17T00:00:00" u="1"/>
        <d v="2019-05-09T00:00:00" u="1"/>
        <d v="2021-04-13T00:00:00" u="1"/>
        <d v="2022-04-13T00:00:00" u="1"/>
        <d v="2019-06-05T00:00:00" u="1"/>
        <d v="2020-06-05T00:00:00" u="1"/>
        <d v="2022-05-09T00:00:00" u="1"/>
        <d v="2019-07-01T00:00:00" u="1"/>
        <d v="2020-07-01T00:00:00" u="1"/>
        <d v="2021-07-01T00:00:00" u="1"/>
        <d v="2022-07-01T00:00:00" u="1"/>
        <d v="2023-07-01T00:00:00" u="1"/>
        <d v="2020-01-27T00:00:00" u="1"/>
        <d v="2021-01-27T00:00:00" u="1"/>
        <d v="2022-01-27T00:00:00" u="1"/>
        <d v="2019-03-19T00:00:00" u="1"/>
        <d v="2021-02-23T00:00:00" u="1"/>
        <d v="2020-03-19T00:00:00" u="1"/>
        <d v="2022-02-23T00:00:00" u="1"/>
        <d v="2019-04-15T00:00:00" u="1"/>
        <d v="2021-03-19T00:00:00" u="1"/>
        <d v="2020-04-15T00:00:00" u="1"/>
        <d v="2021-04-15T00:00:00" u="1"/>
        <d v="2020-05-11T00:00:00" u="1"/>
        <d v="2022-04-15T00:00:00" u="1"/>
        <d v="2019-06-07T00:00:00" u="1"/>
        <d v="2021-05-11T00:00:00" u="1"/>
        <d v="2023-04-15T00:00:00" u="1"/>
        <d v="2022-05-11T00:00:00" u="1"/>
        <d v="2019-07-03T00:00:00" u="1"/>
        <d v="2021-06-07T00:00:00" u="1"/>
        <d v="2022-06-07T00:00:00" u="1"/>
        <d v="2019-01-29T00:00:00" u="1"/>
        <d v="2020-01-29T00:00:00" u="1"/>
        <d v="2019-02-25T00:00:00" u="1"/>
        <d v="2021-01-29T00:00:00" u="1"/>
        <d v="2020-02-25T00:00:00" u="1"/>
        <d v="2019-03-21T00:00:00" u="1"/>
        <d v="2021-02-25T00:00:00" u="1"/>
        <d v="2022-02-25T00:00:00" u="1"/>
        <d v="2019-04-17T00:00:00" u="1"/>
        <d v="2023-02-25T00:00:00" u="1"/>
        <d v="2020-04-17T00:00:00" u="1"/>
        <d v="2022-03-21T00:00:00" u="1"/>
        <d v="2019-05-13T00:00:00" u="1"/>
        <d v="2020-05-13T00:00:00" u="1"/>
        <d v="2021-05-13T00:00:00" u="1"/>
        <d v="2020-06-09T00:00:00" u="1"/>
        <d v="2022-05-13T00:00:00" u="1"/>
        <d v="2019-07-05T00:00:00" u="1"/>
        <d v="2021-06-09T00:00:00" u="1"/>
        <d v="2023-05-13T00:00:00" u="1"/>
        <d v="2022-06-09T00:00:00" u="1"/>
        <d v="2019-08-01T00:00:00" u="1"/>
        <d v="2022-07-05T00:00:00" u="1"/>
        <d v="2022-08-01T00:00:00" u="1"/>
        <d v="2019-01-31T00:00:00" u="1"/>
        <d v="2020-01-31T00:00:00" u="1"/>
        <d v="2019-02-27T00:00:00" u="1"/>
        <d v="2020-02-27T00:00:00" u="1"/>
        <d v="2022-01-31T00:00:00" u="1"/>
        <d v="2020-03-23T00:00:00" u="1"/>
        <d v="2019-04-19T00:00:00" u="1"/>
        <d v="2021-03-23T00:00:00" u="1"/>
        <d v="2022-03-23T00:00:00" u="1"/>
        <d v="2019-05-15T00:00:00" u="1"/>
        <d v="2021-04-19T00:00:00" u="1"/>
        <d v="2020-05-15T00:00:00" u="1"/>
        <d v="2022-04-19T00:00:00" u="1"/>
        <d v="2019-06-11T00:00:00" u="1"/>
        <d v="2020-06-11T00:00:00" u="1"/>
        <d v="2021-06-11T00:00:00" u="1"/>
        <d v="2020-07-07T00:00:00" u="1"/>
        <d v="2021-07-07T00:00:00" u="1"/>
        <d v="2020-08-03T00:00:00" u="1"/>
        <d v="2022-07-07T00:00:00" u="1"/>
        <d v="2021-08-03T00:00:00" u="1"/>
        <d v="2022-08-03T00:00:00" u="1"/>
        <d v="2019-03-25T00:00:00" u="1"/>
        <d v="2020-03-25T00:00:00" u="1"/>
        <d v="2021-03-25T00:00:00" u="1"/>
        <d v="2020-04-21T00:00:00" u="1"/>
        <d v="2022-03-25T00:00:00" u="1"/>
        <d v="2019-05-17T00:00:00" u="1"/>
        <d v="2021-04-21T00:00:00" u="1"/>
        <d v="2023-03-25T00:00:00" u="1"/>
        <d v="2022-04-21T00:00:00" u="1"/>
        <d v="2019-06-13T00:00:00" u="1"/>
        <d v="2021-05-17T00:00:00" u="1"/>
        <d v="2022-05-17T00:00:00" u="1"/>
        <d v="2019-07-09T00:00:00" u="1"/>
        <d v="2020-07-09T00:00:00" u="1"/>
        <d v="2022-06-13T00:00:00" u="1"/>
        <d v="2019-08-05T00:00:00" u="1"/>
        <d v="2021-07-09T00:00:00" u="1"/>
        <d v="2020-08-05T00:00:00" u="1"/>
        <d v="2021-08-05T00:00:00" u="1"/>
        <d v="2020-09-01T00:00:00" u="1"/>
        <d v="2022-08-05T00:00:00" u="1"/>
        <d v="2021-09-01T00:00:00" u="1"/>
        <d v="2023-08-05T00:00:00" u="1"/>
        <d v="2022-09-01T00:00:00" u="1"/>
        <d v="2019-03-27T00:00:00" u="1"/>
        <d v="2020-03-27T00:00:00" u="1"/>
        <d v="2019-04-23T00:00:00" u="1"/>
        <d v="2020-04-23T00:00:00" u="1"/>
        <d v="2021-04-23T00:00:00" u="1"/>
        <d v="2020-05-19T00:00:00" u="1"/>
        <d v="2021-05-19T00:00:00" u="1"/>
        <d v="2020-06-15T00:00:00" u="1"/>
        <d v="2022-05-19T00:00:00" u="1"/>
        <d v="2019-07-11T00:00:00" u="1"/>
        <d v="2021-06-15T00:00:00" u="1"/>
        <d v="2022-06-15T00:00:00" u="1"/>
        <d v="2019-08-07T00:00:00" u="1"/>
        <d v="2020-08-07T00:00:00" u="1"/>
        <d v="2022-07-11T00:00:00" u="1"/>
        <d v="2019-09-03T00:00:00" u="1"/>
        <d v="2020-09-03T00:00:00" u="1"/>
        <d v="2021-09-03T00:00:00" u="1"/>
        <d v="2019-03-29T00:00:00" u="1"/>
        <d v="2019-04-25T00:00:00" u="1"/>
        <d v="2021-03-29T00:00:00" u="1"/>
        <d v="2022-03-29T00:00:00" u="1"/>
        <d v="2019-05-21T00:00:00" u="1"/>
        <d v="2020-05-21T00:00:00" u="1"/>
        <d v="2022-04-25T00:00:00" u="1"/>
        <d v="2019-06-17T00:00:00" u="1"/>
        <d v="2021-05-21T00:00:00" u="1"/>
        <d v="2020-06-17T00:00:00" u="1"/>
        <d v="2021-06-17T00:00:00" u="1"/>
        <d v="2020-07-13T00:00:00" u="1"/>
        <d v="2022-06-17T00:00:00" u="1"/>
        <d v="2019-08-09T00:00:00" u="1"/>
        <d v="2021-07-13T00:00:00" u="1"/>
        <d v="2023-06-17T00:00:00" u="1"/>
        <d v="2022-07-13T00:00:00" u="1"/>
        <d v="2019-09-05T00:00:00" u="1"/>
        <d v="2021-08-09T00:00:00" u="1"/>
        <d v="2022-08-09T00:00:00" u="1"/>
        <d v="2019-10-01T00:00:00" u="1"/>
        <d v="2020-10-01T00:00:00" u="1"/>
        <d v="2021-10-01T00:00:00" u="1"/>
        <d v="2020-03-31T00:00:00" u="1"/>
        <d v="2021-03-31T00:00:00" u="1"/>
        <d v="2020-04-27T00:00:00" u="1"/>
        <d v="2022-03-31T00:00:00" u="1"/>
        <d v="2019-05-23T00:00:00" u="1"/>
        <d v="2021-04-27T00:00:00" u="1"/>
        <d v="2022-04-27T00:00:00" u="1"/>
        <d v="2019-06-19T00:00:00" u="1"/>
        <d v="2020-06-19T00:00:00" u="1"/>
        <d v="2022-05-23T00:00:00" u="1"/>
        <d v="2019-07-15T00:00:00" u="1"/>
        <d v="2020-07-15T00:00:00" u="1"/>
        <d v="2021-07-15T00:00:00" u="1"/>
        <d v="2020-08-11T00:00:00" u="1"/>
        <d v="2022-07-15T00:00:00" u="1"/>
        <d v="2021-08-11T00:00:00" u="1"/>
        <d v="2023-07-15T00:00:00" u="1"/>
        <d v="2022-08-11T00:00:00" u="1"/>
        <d v="2019-10-03T00:00:00" u="1"/>
        <d v="2021-09-07T00:00:00" u="1"/>
        <d v="2022-09-07T00:00:00" u="1"/>
        <d v="2022-10-03T00:00:00" u="1"/>
        <d v="2019-04-29T00:00:00" u="1"/>
        <d v="2020-04-29T00:00:00" u="1"/>
        <d v="2021-04-29T00:00:00" u="1"/>
        <d v="2022-04-29T00:00:00" u="1"/>
        <d v="2019-06-21T00:00:00" u="1"/>
        <d v="2021-05-25T00:00:00" u="1"/>
        <d v="2023-04-29T00:00:00" u="1"/>
        <d v="2022-05-25T00:00:00" u="1"/>
        <d v="2019-07-17T00:00:00" u="1"/>
        <d v="2021-06-21T00:00:00" u="1"/>
        <d v="2020-07-17T00:00:00" u="1"/>
        <d v="2022-06-21T00:00:00" u="1"/>
        <d v="2019-08-13T00:00:00" u="1"/>
        <d v="2020-08-13T00:00:00" u="1"/>
        <d v="2019-09-09T00:00:00" u="1"/>
        <d v="2021-08-13T00:00:00" u="1"/>
        <d v="2020-09-09T00:00:00" u="1"/>
        <d v="2021-09-09T00:00:00" u="1"/>
        <d v="2020-10-05T00:00:00" u="1"/>
        <d v="2022-09-09T00:00:00" u="1"/>
        <d v="2019-11-01T00:00:00" u="1"/>
        <d v="2021-10-05T00:00:00" u="1"/>
        <d v="2023-09-09T00:00:00" u="1"/>
        <d v="2022-10-05T00:00:00" u="1"/>
        <d v="2021-11-01T00:00:00" u="1"/>
        <d v="2022-11-01T00:00:00" u="1"/>
        <d v="2020-05-27T00:00:00" u="1"/>
        <d v="2021-05-27T00:00:00" u="1"/>
        <d v="2020-06-23T00:00:00" u="1"/>
        <d v="2022-05-27T00:00:00" u="1"/>
        <d v="2019-07-19T00:00:00" u="1"/>
        <d v="2021-06-23T00:00:00" u="1"/>
        <d v="2023-05-27T00:00:00" u="1"/>
        <d v="2022-06-23T00:00:00" u="1"/>
        <d v="2019-08-15T00:00:00" u="1"/>
        <d v="2021-07-19T00:00:00" u="1"/>
        <d v="2022-07-19T00:00:00" u="1"/>
        <d v="2019-09-11T00:00:00" u="1"/>
        <d v="2020-09-11T00:00:00" u="1"/>
        <d v="2022-08-15T00:00:00" u="1"/>
        <d v="2019-10-07T00:00:00" u="1"/>
        <d v="2020-10-07T00:00:00" u="1"/>
        <d v="2021-10-07T00:00:00" u="1"/>
        <d v="2020-11-03T00:00:00" u="1"/>
        <d v="2022-10-07T00:00:00" u="1"/>
        <d v="2021-11-03T00:00:00" u="1"/>
        <d v="2023-10-07T00:00:00" u="1"/>
        <d v="2022-11-03T00:00:00" u="1"/>
        <d v="2019-05-29T00:00:00" u="1"/>
        <d v="2020-05-29T00:00:00" u="1"/>
        <d v="2019-06-25T00:00:00" u="1"/>
        <d v="2020-06-25T00:00:00" u="1"/>
        <d v="2021-06-25T00:00:00" u="1"/>
        <d v="2020-07-21T00:00:00" u="1"/>
        <d v="2021-07-21T00:00:00" u="1"/>
        <d v="2020-08-17T00:00:00" u="1"/>
        <d v="2022-07-21T00:00:00" u="1"/>
        <d v="2019-09-13T00:00:00" u="1"/>
        <d v="2021-08-17T00:00:00" u="1"/>
        <d v="2022-08-17T00:00:00" u="1"/>
        <d v="2019-10-09T00:00:00" u="1"/>
        <d v="2021-09-13T00:00:00" u="1"/>
        <d v="2020-10-09T00:00:00" u="1"/>
        <d v="2022-09-13T00:00:00" u="1"/>
        <d v="2019-11-05T00:00:00" u="1"/>
        <d v="2020-11-05T00:00:00" u="1"/>
        <d v="2021-11-05T00:00:00" u="1"/>
        <d v="2020-12-01T00:00:00" u="1"/>
        <d v="2021-12-01T00:00:00" u="1"/>
        <d v="2022-12-01T00:00:00" u="1"/>
        <d v="2023-12-01T00:00:00" u="1"/>
        <d v="2019-05-31T00:00:00" u="1"/>
        <d v="2019-06-27T00:00:00" u="1"/>
        <d v="2022-05-31T00:00:00" u="1"/>
        <d v="2019-07-23T00:00:00" u="1"/>
        <d v="2020-07-23T00:00:00" u="1"/>
        <d v="2022-06-27T00:00:00" u="1"/>
        <d v="2019-08-19T00:00:00" u="1"/>
        <d v="2021-07-23T00:00:00" u="1"/>
        <d v="2020-08-19T00:00:00" u="1"/>
        <d v="2021-08-19T00:00:00" u="1"/>
        <d v="2020-09-15T00:00:00" u="1"/>
        <d v="2022-08-19T00:00:00" u="1"/>
        <d v="2019-10-11T00:00:00" u="1"/>
        <d v="2021-09-15T00:00:00" u="1"/>
        <d v="2023-08-19T00:00:00" u="1"/>
        <d v="2022-09-15T00:00:00" u="1"/>
        <d v="2019-11-07T00:00:00" u="1"/>
        <d v="2022-10-11T00:00:00" u="1"/>
        <d v="2019-12-03T00:00:00" u="1"/>
        <d v="2020-12-03T00:00:00" u="1"/>
        <d v="2022-11-07T00:00:00" u="1"/>
        <d v="2021-12-03T00:00:00" u="1"/>
        <d v="2020-06-29T00:00:00" u="1"/>
        <d v="2019-07-25T00:00:00" u="1"/>
        <d v="2021-06-29T00:00:00" u="1"/>
        <d v="2022-06-29T00:00:00" u="1"/>
        <d v="2019-08-21T00:00:00" u="1"/>
        <d v="2020-08-21T00:00:00" u="1"/>
        <d v="2022-07-25T00:00:00" u="1"/>
        <d v="2019-09-17T00:00:00" u="1"/>
        <d v="2020-09-17T00:00:00" u="1"/>
        <d v="2021-09-17T00:00:00" u="1"/>
        <d v="2020-10-13T00:00:00" u="1"/>
        <d v="2021-10-13T00:00:00" u="1"/>
        <d v="2020-11-09T00:00:00" u="1"/>
        <d v="2022-10-13T00:00:00" u="1"/>
        <d v="2019-12-05T00:00:00" u="1"/>
        <d v="2021-11-09T00:00:00" u="1"/>
        <d v="2022-11-09T00:00:00" u="1"/>
        <d v="2022-12-05T00:00:00" u="1"/>
        <d v="2023-12-05T00:00:00" u="1"/>
        <d v="2020-07-27T00:00:00" u="1"/>
        <d v="2019-08-23T00:00:00" u="1"/>
        <d v="2021-07-27T00:00:00" u="1"/>
        <d v="2022-07-27T00:00:00" u="1"/>
        <d v="2019-09-19T00:00:00" u="1"/>
        <d v="2021-08-23T00:00:00" u="1"/>
        <d v="2022-08-23T00:00:00" u="1"/>
        <d v="2019-10-15T00:00:00" u="1"/>
        <d v="2020-10-15T00:00:00" u="1"/>
        <d v="2022-09-19T00:00:00" u="1"/>
        <d v="2021-10-15T00:00:00" u="1"/>
        <d v="2020-12-07T00:00:00" u="1"/>
        <d v="2021-12-07T00:00:00" u="1"/>
        <d v="2022-12-07T00:00:00" u="1"/>
        <d v="2023-12-07T00:00:00" u="1"/>
        <d v="2019-07-29T00:00:00" u="1"/>
        <d v="2020-07-29T00:00:00" u="1"/>
        <d v="2021-07-29T00:00:00" u="1"/>
        <d v="2020-08-25T00:00:00" u="1"/>
        <d v="2022-07-29T00:00:00" u="1"/>
        <d v="2021-08-25T00:00:00" u="1"/>
        <d v="2023-07-29T00:00:00" u="1"/>
        <d v="2020-09-21T00:00:00" u="1"/>
        <d v="2022-08-25T00:00:00" u="1"/>
        <d v="2019-10-17T00:00:00" u="1"/>
        <d v="2021-09-21T00:00:00" u="1"/>
        <d v="2022-09-21T00:00:00" u="1"/>
        <d v="2019-11-13T00:00:00" u="1"/>
        <d v="2020-11-13T00:00:00" u="1"/>
        <d v="2022-10-17T00:00:00" u="1"/>
        <d v="2019-12-09T00:00:00" u="1"/>
        <d v="2020-12-09T00:00:00" u="1"/>
        <d v="2021-12-09T00:00:00" u="1"/>
        <d v="2022-12-09T00:00:00" u="1"/>
        <d v="2023-12-09T00:00:00" u="1"/>
        <d v="2019-07-31T00:00:00" u="1"/>
        <d v="2020-07-31T00:00:00" u="1"/>
        <d v="2019-08-27T00:00:00" u="1"/>
        <d v="2020-08-27T00:00:00" u="1"/>
        <d v="2019-09-23T00:00:00" u="1"/>
        <d v="2021-08-27T00:00:00" u="1"/>
        <d v="2020-09-23T00:00:00" u="1"/>
        <d v="2021-09-23T00:00:00" u="1"/>
        <d v="2020-10-19T00:00:00" u="1"/>
        <d v="2022-09-23T00:00:00" u="1"/>
        <d v="2019-11-15T00:00:00" u="1"/>
        <d v="2021-10-19T00:00:00" u="1"/>
        <d v="2023-09-23T00:00:00" u="1"/>
        <d v="2022-10-19T00:00:00" u="1"/>
        <d v="2019-12-11T00:00:00" u="1"/>
        <d v="2021-11-15T00:00:00" u="1"/>
        <d v="2020-12-11T00:00:00" u="1"/>
        <d v="2022-11-15T00:00:00" u="1"/>
        <d v="2019-08-29T00:00:00" u="1"/>
        <d v="2019-09-25T00:00:00" u="1"/>
        <d v="2020-09-25T00:00:00" u="1"/>
        <d v="2022-08-29T00:00:00" u="1"/>
        <d v="2019-10-21T00:00:00" u="1"/>
        <d v="2020-10-21T00:00:00" u="1"/>
        <d v="2021-10-21T00:00:00" u="1"/>
        <d v="2020-11-17T00:00:00" u="1"/>
        <d v="2022-10-21T00:00:00" u="1"/>
        <d v="2019-12-13T00:00:00" u="1"/>
        <d v="2021-11-17T00:00:00" u="1"/>
        <d v="2023-10-21T00:00:00" u="1"/>
        <d v="2022-11-17T00:00:00" u="1"/>
        <d v="2021-12-13T00:00:00" u="1"/>
        <d v="2022-12-13T00:00:00" u="1"/>
        <d v="2023-12-13T00:00:00" u="1"/>
        <d v="2020-08-31T00:00:00" u="1"/>
        <d v="2019-09-27T00:00:00" u="1"/>
        <d v="2021-08-31T00:00:00" u="1"/>
        <d v="2022-08-31T00:00:00" u="1"/>
        <d v="2019-10-23T00:00:00" u="1"/>
        <d v="2021-09-27T00:00:00" u="1"/>
        <d v="2020-10-23T00:00:00" u="1"/>
        <d v="2022-09-27T00:00:00" u="1"/>
        <d v="2019-11-19T00:00:00" u="1"/>
        <d v="2020-11-19T00:00:00" u="1"/>
        <d v="2021-11-19T00:00:00" u="1"/>
        <d v="2020-12-15T00:00:00" u="1"/>
        <d v="2021-12-15T00:00:00" u="1"/>
        <d v="2022-12-15T00:00:00" u="1"/>
        <d v="2023-12-15T00:00:00" u="1"/>
      </sharedItems>
    </cacheField>
    <cacheField name="Low Price" numFmtId="0">
      <sharedItems containsString="0" containsBlank="1" containsNumber="1" minValue="14" maxValue="320"/>
    </cacheField>
    <cacheField name="High Price" numFmtId="0">
      <sharedItems containsString="0" containsBlank="1" containsNumber="1" minValue="18.850000000000001" maxValue="365"/>
    </cacheField>
    <cacheField name="Avg. Price" numFmtId="164">
      <sharedItems containsString="0" containsBlank="1" containsNumber="1" minValue="0.33" maxValue="0.55307692307692313"/>
    </cacheField>
    <cacheField name="Mostly Low" numFmtId="0">
      <sharedItems containsBlank="1" containsMixedTypes="1" containsNumber="1" minValue="18" maxValue="345"/>
    </cacheField>
    <cacheField name="Mostly High" numFmtId="0">
      <sharedItems containsBlank="1" containsMixedTypes="1" containsNumber="1" minValue="18.95" maxValue="355"/>
    </cacheField>
    <cacheField name="Season" numFmtId="0">
      <sharedItems containsString="0" containsBlank="1" containsNumber="1" containsInteger="1" minValue="2024" maxValue="2024"/>
    </cacheField>
    <cacheField name="Item Size" numFmtId="0">
      <sharedItems containsBlank="1"/>
    </cacheField>
    <cacheField name="Supply Tone" numFmtId="0">
      <sharedItems containsBlank="1"/>
    </cacheField>
    <cacheField name="Demand Tone" numFmtId="0">
      <sharedItems containsBlank="1"/>
    </cacheField>
    <cacheField name="Basis of Sale" numFmtId="0">
      <sharedItems containsBlank="1"/>
    </cacheField>
    <cacheField name="Market Tone" numFmtId="0">
      <sharedItems containsBlank="1"/>
    </cacheField>
    <cacheField name="Price Comment" numFmtId="0">
      <sharedItems containsBlank="1"/>
    </cacheField>
    <cacheField name="Comments" numFmtId="0">
      <sharedItems containsBlank="1"/>
    </cacheField>
    <cacheField name="Rpt City" numFmtId="0">
      <sharedItems containsBlank="1"/>
    </cacheField>
    <cacheField name="Region" numFmtId="0">
      <sharedItems containsBlank="1" count="15">
        <s v="Mx - Texas"/>
        <s v="Mx - Nogales"/>
        <s v="Central America"/>
        <m/>
        <s v="CA/AZ" u="1"/>
        <s v="Florida" u="1"/>
        <s v="Georgia" u="1"/>
        <s v="Illiana" u="1"/>
        <s v="MarDel" u="1"/>
        <s v="Michigan" u="1"/>
        <s v="Missouri" u="1"/>
        <s v="North Carolina" u="1"/>
        <s v="South Carolina" u="1"/>
        <s v="Texa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1">
  <r>
    <s v="MEXICO CROSSINGS THROUGH TEXAS"/>
    <s v="24 inch bins"/>
    <x v="0"/>
    <x v="0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0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0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NOGALES ARIZONA"/>
    <s v="cartons"/>
    <x v="0"/>
    <x v="0"/>
    <n v="34.950000000000003"/>
    <n v="38.950000000000003"/>
    <n v="0.55307692307692313"/>
    <n v="34.950000000000003"/>
    <n v="36.950000000000003"/>
    <n v="2024"/>
    <s v="5s"/>
    <s v="VERY LIGHT"/>
    <s v="VERY LIGHT"/>
    <s v="Sales F.O.B. Shipping Point and/or Delivered Sales, Shipping Point Basis"/>
    <s v="About Steady"/>
    <s v="occasional higher"/>
    <s v="Extra services included."/>
    <s v="Nogales, Arizona"/>
    <x v="1"/>
  </r>
  <r>
    <s v="MEXICO CROSSINGS THROUGH NOGALES ARIZONA"/>
    <s v="cartons"/>
    <x v="0"/>
    <x v="0"/>
    <n v="32.950000000000003"/>
    <n v="35.950000000000003"/>
    <n v="0.52230769230769236"/>
    <n v="32.950000000000003"/>
    <n v="34.950000000000003"/>
    <n v="2024"/>
    <s v="6s"/>
    <s v="VERY LIGHT"/>
    <s v="VERY LIGHT"/>
    <s v="Sales F.O.B. Shipping Point and/or Delivered Sales, Shipping Point Basis"/>
    <s v="About Steady"/>
    <s v="occasional higher"/>
    <s v="Extra services included."/>
    <s v="Nogales, Arizona"/>
    <x v="1"/>
  </r>
  <r>
    <s v="MEXICO CROSSINGS THROUGH NOGALES ARIZONA"/>
    <s v="cartons"/>
    <x v="0"/>
    <x v="0"/>
    <n v="32.950000000000003"/>
    <n v="36.950000000000003"/>
    <n v="0.53769230769230769"/>
    <n v="34.950000000000003"/>
    <n v="34.950000000000003"/>
    <n v="2024"/>
    <s v="4s"/>
    <s v="VERY LIGHT"/>
    <s v="VERY LIGHT"/>
    <s v="Sales F.O.B. Shipping Point and/or Delivered Sales, Shipping Point Basis"/>
    <s v="About Steady"/>
    <s v="few 38.95 occasional higher"/>
    <s v="Extra services included."/>
    <s v="Nogales, Arizona"/>
    <x v="1"/>
  </r>
  <r>
    <s v="MEXICO CROSSINGS THROUGH TEXAS"/>
    <s v="24 inch bins"/>
    <x v="0"/>
    <x v="1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1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1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2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2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2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3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3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3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NOGALES ARIZONA"/>
    <s v="cartons"/>
    <x v="0"/>
    <x v="3"/>
    <n v="32.950000000000003"/>
    <n v="35.950000000000003"/>
    <n v="0.53"/>
    <s v=""/>
    <s v=""/>
    <n v="2024"/>
    <s v="6s"/>
    <m/>
    <s v="FAIRLY LIGHT"/>
    <s v="Sales F.O.B. Shipping Point and/or Delivered Sales, Shipping Point Basis"/>
    <s v="About Steady"/>
    <m/>
    <s v="Extra services included."/>
    <s v="Nogales, Arizona"/>
    <x v="1"/>
  </r>
  <r>
    <s v="MEXICO CROSSINGS THROUGH NOGALES ARIZONA"/>
    <s v="cartons"/>
    <x v="0"/>
    <x v="3"/>
    <n v="32.950000000000003"/>
    <n v="35.950000000000003"/>
    <n v="0.53"/>
    <s v=""/>
    <s v=""/>
    <n v="2024"/>
    <s v="5s"/>
    <m/>
    <s v="FAIRLY LIGHT"/>
    <s v="Sales F.O.B. Shipping Point and/or Delivered Sales, Shipping Point Basis"/>
    <s v="About Steady"/>
    <m/>
    <s v="Extra services included."/>
    <s v="Nogales, Arizona"/>
    <x v="1"/>
  </r>
  <r>
    <s v="MEXICO CROSSINGS THROUGH NOGALES ARIZONA"/>
    <s v="cartons"/>
    <x v="0"/>
    <x v="3"/>
    <n v="32.950000000000003"/>
    <n v="35.950000000000003"/>
    <n v="0.53"/>
    <s v=""/>
    <s v=""/>
    <n v="2024"/>
    <s v="4s"/>
    <m/>
    <s v="FAIRLY LIGHT"/>
    <s v="Sales F.O.B. Shipping Point and/or Delivered Sales, Shipping Point Basis"/>
    <s v="About Steady"/>
    <m/>
    <s v="Extra services included."/>
    <s v="Nogales, Arizona"/>
    <x v="1"/>
  </r>
  <r>
    <s v="MEXICO CROSSINGS THROUGH TEXAS"/>
    <s v="24 inch bins"/>
    <x v="0"/>
    <x v="4"/>
    <n v="320"/>
    <n v="365"/>
    <n v="0.5"/>
    <n v="345"/>
    <n v="355"/>
    <n v="2024"/>
    <s v="approx 4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4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4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s v="About Steady"/>
    <m/>
    <s v="Wide range in quality and condition."/>
    <s v="Mcallen, Texas"/>
    <x v="0"/>
  </r>
  <r>
    <s v="MEXICO CROSSINGS THROUGH NOGALES ARIZONA"/>
    <s v="cartons"/>
    <x v="0"/>
    <x v="4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s v="Slightly Lower"/>
    <m/>
    <s v="Extra services included."/>
    <s v="Nogales, Arizona"/>
    <x v="1"/>
  </r>
  <r>
    <s v="MEXICO CROSSINGS THROUGH NOGALES ARIZONA"/>
    <s v="cartons"/>
    <x v="0"/>
    <x v="4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s v="Slightly Lower"/>
    <m/>
    <s v="Extra services included."/>
    <s v="Nogales, Arizona"/>
    <x v="1"/>
  </r>
  <r>
    <s v="MEXICO CROSSINGS THROUGH NOGALES ARIZONA"/>
    <s v="cartons"/>
    <x v="0"/>
    <x v="4"/>
    <n v="28.95"/>
    <n v="32.950000000000003"/>
    <n v="0.46076923076923076"/>
    <n v="28.95"/>
    <n v="30.95"/>
    <n v="2024"/>
    <s v="6s"/>
    <m/>
    <s v="LIGHT"/>
    <s v="Sales F.O.B. Shipping Point and/or Delivered Sales, Shipping Point Basis"/>
    <s v="Slightly Lower"/>
    <m/>
    <s v="Extra services included."/>
    <s v="Nogales, Arizona"/>
    <x v="1"/>
  </r>
  <r>
    <s v="MEXICO CROSSINGS THROUGH TEXAS"/>
    <s v="24 inch bins"/>
    <x v="0"/>
    <x v="5"/>
    <n v="320"/>
    <n v="365"/>
    <n v="0.5"/>
    <n v="345"/>
    <n v="355"/>
    <n v="2024"/>
    <s v="approx 45 count"/>
    <s v="LIGHT"/>
    <s v="FAIRLY GOOD"/>
    <s v="Sales F.O.B. Shipping Point and/or Delivered Sales, Shipping Point Basis"/>
    <m/>
    <m/>
    <s v="Wide range in quality and condition."/>
    <s v="Mcallen, Texas"/>
    <x v="0"/>
  </r>
  <r>
    <s v="MEXICO CROSSINGS THROUGH TEXAS"/>
    <s v="24 inch bins"/>
    <x v="0"/>
    <x v="5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m/>
    <m/>
    <s v="Wide range in quality and condition."/>
    <s v="Mcallen, Texas"/>
    <x v="0"/>
  </r>
  <r>
    <s v="MEXICO CROSSINGS THROUGH TEXAS"/>
    <s v="24 inch bins"/>
    <x v="0"/>
    <x v="5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m/>
    <m/>
    <s v="Wide range in quality and condition."/>
    <s v="Mcallen, Texas"/>
    <x v="0"/>
  </r>
  <r>
    <s v="MEXICO CROSSINGS THROUGH NOGALES ARIZONA"/>
    <s v="cartons"/>
    <x v="0"/>
    <x v="5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5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5"/>
    <n v="28.95"/>
    <n v="32.950000000000003"/>
    <n v="0.46076923076923076"/>
    <n v="28.95"/>
    <n v="30.95"/>
    <n v="2024"/>
    <s v="6s"/>
    <m/>
    <s v="LIGHT"/>
    <s v="Sales F.O.B. Shipping Point and/or Delivered Sales, Shipping Point Basis"/>
    <m/>
    <m/>
    <s v="Extra services included."/>
    <s v="Nogales, Arizona"/>
    <x v="1"/>
  </r>
  <r>
    <s v="MEXICO CROSSINGS THROUGH TEXAS"/>
    <s v="24 inch bins"/>
    <x v="0"/>
    <x v="6"/>
    <n v="320"/>
    <n v="365"/>
    <n v="0.5"/>
    <n v="345"/>
    <n v="355"/>
    <n v="2024"/>
    <s v="approx 45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6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6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MEXICO CROSSINGS THROUGH NOGALES ARIZONA"/>
    <s v="cartons"/>
    <x v="0"/>
    <x v="6"/>
    <n v="25.95"/>
    <n v="28.95"/>
    <n v="0.42230769230769227"/>
    <s v=""/>
    <s v=""/>
    <n v="2024"/>
    <s v="6s"/>
    <m/>
    <s v="LIGHT"/>
    <s v="Sales F.O.B. Shipping Point and/or Delivered Sales, Shipping Point Basis"/>
    <s v="much lower."/>
    <m/>
    <s v="Extra services included."/>
    <s v="Nogales, Arizona"/>
    <x v="1"/>
  </r>
  <r>
    <s v="MEXICO CROSSINGS THROUGH NOGALES ARIZONA"/>
    <s v="cartons"/>
    <x v="0"/>
    <x v="6"/>
    <n v="25.95"/>
    <n v="28.95"/>
    <n v="0.42230769230769227"/>
    <s v=""/>
    <s v=""/>
    <n v="2024"/>
    <s v="5s"/>
    <m/>
    <s v="LIGHT"/>
    <s v="Sales F.O.B. Shipping Point and/or Delivered Sales, Shipping Point Basis"/>
    <s v="much lower."/>
    <m/>
    <s v="Extra services included."/>
    <s v="Nogales, Arizona"/>
    <x v="1"/>
  </r>
  <r>
    <s v="MEXICO CROSSINGS THROUGH NOGALES ARIZONA"/>
    <s v="cartons"/>
    <x v="0"/>
    <x v="6"/>
    <n v="25.95"/>
    <n v="28.95"/>
    <n v="0.42230769230769227"/>
    <s v=""/>
    <s v=""/>
    <n v="2024"/>
    <s v="4s"/>
    <m/>
    <s v="LIGHT"/>
    <s v="Sales F.O.B. Shipping Point and/or Delivered Sales, Shipping Point Basis"/>
    <s v="much lower."/>
    <m/>
    <s v="Extra services included."/>
    <s v="Nogales, Arizona"/>
    <x v="1"/>
  </r>
  <r>
    <s v="MEXICO CROSSINGS THROUGH TEXAS"/>
    <s v="24 inch bins"/>
    <x v="0"/>
    <x v="7"/>
    <n v="320"/>
    <n v="365"/>
    <n v="0.5"/>
    <n v="345"/>
    <n v="355"/>
    <n v="2024"/>
    <s v="approx 45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MEXICO CROSSINGS THROUGH TEXAS"/>
    <s v="24 inch bins"/>
    <x v="0"/>
    <x v="7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CENTRAL AMERICA IMPORTS - PORTS OF ENTRY SOUTH FLORIDA"/>
    <s v="24 inch bins"/>
    <x v="0"/>
    <x v="7"/>
    <n v="301"/>
    <n v="310"/>
    <n v="0.43642857142857144"/>
    <s v=""/>
    <s v=""/>
    <n v="2024"/>
    <s v="36s"/>
    <s v="Moderate and in few hands."/>
    <s v="GOOD"/>
    <s v="Sales F.O.B. Shipping Point and/or Delivered Sales, Shipping Point Basis"/>
    <m/>
    <m/>
    <s v="GUATEMALA. BY BOAT."/>
    <s v="Miami, Florida"/>
    <x v="2"/>
  </r>
  <r>
    <s v="CENTRAL AMERICA IMPORTS - PORTS OF ENTRY SOUTH FLORIDA"/>
    <s v="24 inch bins"/>
    <x v="0"/>
    <x v="7"/>
    <n v="301"/>
    <n v="310"/>
    <n v="0.43642857142857144"/>
    <s v=""/>
    <s v=""/>
    <n v="2024"/>
    <s v="45s"/>
    <s v="Moderate and in few hands."/>
    <s v="GOOD"/>
    <s v="Sales F.O.B. Shipping Point and/or Delivered Sales, Shipping Point Basis"/>
    <m/>
    <s v="few 365.00 occasional higher"/>
    <s v="GUATEMALA. BY BOAT."/>
    <s v="Miami, Florida"/>
    <x v="2"/>
  </r>
  <r>
    <s v="MEXICO CROSSINGS THROUGH TEXAS"/>
    <s v="24 inch bins"/>
    <x v="0"/>
    <x v="7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s v="About Steady"/>
    <m/>
    <s v="Wide range in quality and condition."/>
    <s v="Mcallen, Texas"/>
    <x v="0"/>
  </r>
  <r>
    <s v="CENTRAL AMERICA IMPORTS - PORTS OF ENTRY SOUTH FLORIDA"/>
    <s v="24 inch bins"/>
    <x v="0"/>
    <x v="7"/>
    <n v="287"/>
    <n v="310"/>
    <n v="0.42642857142857143"/>
    <s v=""/>
    <s v=""/>
    <n v="2024"/>
    <s v="60s"/>
    <s v="Moderate and in few hands."/>
    <s v="GOOD"/>
    <s v="Sales F.O.B. Shipping Point and/or Delivered Sales, Shipping Point Basis"/>
    <m/>
    <s v="few 325.00 occasional higher.  FIRST REPORT."/>
    <s v="GUATEMALA. BY BOAT."/>
    <s v="Miami, Florida"/>
    <x v="2"/>
  </r>
  <r>
    <s v="CENTRAL AMERICA IMPORTS - PORTS OF ENTRY SOUTH FLORIDA"/>
    <s v="cartons"/>
    <x v="0"/>
    <x v="7"/>
    <n v="27"/>
    <n v="32.950000000000003"/>
    <n v="0.49846153846153857"/>
    <n v="31.85"/>
    <n v="32.950000000000003"/>
    <n v="2024"/>
    <s v="5s"/>
    <s v="Moderate and in few hands."/>
    <s v="GOOD"/>
    <s v="Sales F.O.B. Shipping Point and/or Delivered Sales, Shipping Point Basis"/>
    <m/>
    <s v="occasional higher"/>
    <s v="GUATEMALA. BY BOAT."/>
    <s v="Miami, Florida"/>
    <x v="2"/>
  </r>
  <r>
    <s v="MEXICO CROSSINGS THROUGH NOGALES ARIZONA"/>
    <s v="cartons"/>
    <x v="0"/>
    <x v="7"/>
    <n v="25.95"/>
    <n v="28.95"/>
    <n v="0.42230769230769227"/>
    <s v=""/>
    <s v=""/>
    <n v="2024"/>
    <s v="5s"/>
    <s v="LIGHT"/>
    <s v="VERY LIGHT"/>
    <s v="Sales F.O.B. Shipping Point and/or Delivered Sales, Shipping Point Basis"/>
    <s v="About Steady"/>
    <m/>
    <s v="Extra services included."/>
    <s v="Nogales, Arizona"/>
    <x v="1"/>
  </r>
  <r>
    <s v="MEXICO CROSSINGS THROUGH NOGALES ARIZONA"/>
    <s v="cartons"/>
    <x v="0"/>
    <x v="7"/>
    <n v="25.95"/>
    <n v="28.95"/>
    <n v="0.42230769230769227"/>
    <s v=""/>
    <s v=""/>
    <n v="2024"/>
    <s v="4s"/>
    <s v="LIGHT"/>
    <s v="VERY LIGHT"/>
    <s v="Sales F.O.B. Shipping Point and/or Delivered Sales, Shipping Point Basis"/>
    <s v="About Steady"/>
    <m/>
    <s v="Extra services included."/>
    <s v="Nogales, Arizona"/>
    <x v="1"/>
  </r>
  <r>
    <s v="MEXICO CROSSINGS THROUGH NOGALES ARIZONA"/>
    <s v="cartons"/>
    <x v="0"/>
    <x v="7"/>
    <n v="25.95"/>
    <n v="28.95"/>
    <n v="0.42230769230769227"/>
    <s v=""/>
    <s v=""/>
    <n v="2024"/>
    <s v="6s"/>
    <s v="LIGHT"/>
    <s v="VERY LIGHT"/>
    <s v="Sales F.O.B. Shipping Point and/or Delivered Sales, Shipping Point Basis"/>
    <s v="About Steady"/>
    <m/>
    <s v="Extra services included."/>
    <s v="Nogales, Arizona"/>
    <x v="1"/>
  </r>
  <r>
    <s v="CENTRAL AMERICA IMPORTS - PORTS OF ENTRY SOUTH FLORIDA"/>
    <s v="flat cartons"/>
    <x v="1"/>
    <x v="7"/>
    <n v="17"/>
    <n v="18.850000000000001"/>
    <n v="0.39833333333333337"/>
    <s v=""/>
    <s v=""/>
    <n v="2024"/>
    <s v="6s"/>
    <s v="Moderate and in few hands."/>
    <s v="GOOD"/>
    <s v="Sales F.O.B. Shipping Point and/or Delivered Sales, Shipping Point Basis"/>
    <m/>
    <m/>
    <s v="GUATEMALA. BY BOAT."/>
    <s v="Miami, Florida"/>
    <x v="2"/>
  </r>
  <r>
    <s v="CENTRAL AMERICA IMPORTS - PORTS OF ENTRY SOUTH FLORIDA"/>
    <s v="flat cartons"/>
    <x v="1"/>
    <x v="7"/>
    <n v="16"/>
    <n v="18.850000000000001"/>
    <n v="0.38722222222222225"/>
    <s v=""/>
    <s v=""/>
    <n v="2024"/>
    <s v="8s"/>
    <s v="Moderate and in few hands."/>
    <s v="GOOD"/>
    <s v="Sales F.O.B. Shipping Point and/or Delivered Sales, Shipping Point Basis"/>
    <m/>
    <s v="few low as 15.00"/>
    <s v="GUATEMALA. BY BOAT."/>
    <s v="Miami, Florida"/>
    <x v="2"/>
  </r>
  <r>
    <s v="CENTRAL AMERICA IMPORTS - PORTS OF ENTRY SOUTH FLORIDA"/>
    <s v="flat cartons"/>
    <x v="1"/>
    <x v="7"/>
    <n v="14"/>
    <n v="18.850000000000001"/>
    <n v="0.36499999999999999"/>
    <s v=""/>
    <s v=""/>
    <n v="2024"/>
    <s v="9s"/>
    <s v="Moderate and in few hands."/>
    <s v="GOOD"/>
    <s v="Sales F.O.B. Shipping Point and/or Delivered Sales, Shipping Point Basis"/>
    <m/>
    <s v="few low as 13.00"/>
    <s v="GUATEMALA. BY BOAT."/>
    <s v="Miami, Florida"/>
    <x v="2"/>
  </r>
  <r>
    <s v="CENTRAL AMERICA IMPORTS - PORTS OF ENTRY SOUTH FLORIDA"/>
    <s v="24 inch bins"/>
    <x v="0"/>
    <x v="8"/>
    <n v="301"/>
    <n v="310"/>
    <n v="0.43642857142857144"/>
    <s v=""/>
    <s v=""/>
    <n v="2024"/>
    <s v="45s"/>
    <s v="Moderate, in few hands."/>
    <s v="GOOD"/>
    <s v="Sales F.O.B. Shipping Point and/or Delivered Sales, Shipping Point Basis"/>
    <s v="miniature 6s slightly higher, others about steady."/>
    <s v="few 365.00 occasional higher"/>
    <s v="GUATEMALA. By Boat. Red Flesh Seedless Type wide range in price."/>
    <s v="Miami, Florida"/>
    <x v="2"/>
  </r>
  <r>
    <s v="CENTRAL AMERICA IMPORTS - PORTS OF ENTRY SOUTH FLORIDA"/>
    <s v="24 inch bins"/>
    <x v="0"/>
    <x v="8"/>
    <n v="301"/>
    <n v="310"/>
    <n v="0.43642857142857144"/>
    <s v=""/>
    <s v=""/>
    <n v="2024"/>
    <s v="36s"/>
    <s v="Moderate, in few hands."/>
    <s v="GOOD"/>
    <s v="Sales F.O.B. Shipping Point and/or Delivered Sales, Shipping Point Basis"/>
    <s v="miniature 6s slightly higher, others about steady."/>
    <m/>
    <s v="GUATEMALA. By Boat. Red Flesh Seedless Type wide range in price."/>
    <s v="Miami, Florida"/>
    <x v="2"/>
  </r>
  <r>
    <s v="CENTRAL AMERICA IMPORTS - PORTS OF ENTRY SOUTH FLORIDA"/>
    <s v="24 inch bins"/>
    <x v="0"/>
    <x v="8"/>
    <n v="287"/>
    <n v="310"/>
    <n v="0.42642857142857143"/>
    <s v=""/>
    <s v=""/>
    <n v="2024"/>
    <s v="60s"/>
    <s v="Moderate, in few hands."/>
    <s v="GOOD"/>
    <s v="Sales F.O.B. Shipping Point and/or Delivered Sales, Shipping Point Basis"/>
    <s v="miniature 6s slightly higher, others about steady."/>
    <s v="few 325.00 occasional higher"/>
    <s v="GUATEMALA. By Boat. Red Flesh Seedless Type wide range in price."/>
    <s v="Miami, Florida"/>
    <x v="2"/>
  </r>
  <r>
    <s v="MEXICO CROSSINGS THROUGH TEXAS"/>
    <s v="24 inch bins"/>
    <x v="0"/>
    <x v="8"/>
    <n v="245"/>
    <n v="273"/>
    <n v="0.36499999999999999"/>
    <n v="245"/>
    <n v="266"/>
    <n v="2024"/>
    <s v="approx 45 count"/>
    <m/>
    <s v="MODERATE"/>
    <s v="Sales F.O.B. Shipping Point and/or Delivered Sales, Shipping Point Basis"/>
    <s v="Much Lower"/>
    <m/>
    <s v="Wide range in quality and condition."/>
    <s v="Mcallen, Texas"/>
    <x v="0"/>
  </r>
  <r>
    <s v="MEXICO CROSSINGS THROUGH TEXAS"/>
    <s v="24 inch bins"/>
    <x v="0"/>
    <x v="8"/>
    <n v="235"/>
    <n v="259"/>
    <n v="0.35499999999999998"/>
    <n v="238"/>
    <n v="259"/>
    <n v="2024"/>
    <s v="approx 35 count"/>
    <m/>
    <s v="MODERATE"/>
    <s v="Sales F.O.B. Shipping Point and/or Delivered Sales, Shipping Point Basis"/>
    <s v="Much Lower"/>
    <m/>
    <s v="Wide range in quality and condition."/>
    <s v="Mcallen, Texas"/>
    <x v="0"/>
  </r>
  <r>
    <s v="MEXICO CROSSINGS THROUGH TEXAS"/>
    <s v="24 inch bins"/>
    <x v="0"/>
    <x v="8"/>
    <n v="225"/>
    <n v="260"/>
    <n v="0.34214285714285714"/>
    <n v="235"/>
    <n v="244"/>
    <n v="2024"/>
    <s v="approx 60 count"/>
    <m/>
    <s v="MODERATE"/>
    <s v="Sales F.O.B. Shipping Point and/or Delivered Sales, Shipping Point Basis"/>
    <s v="Much Lower"/>
    <m/>
    <s v="Wide range in quality and condition."/>
    <s v="Mcallen, Texas"/>
    <x v="0"/>
  </r>
  <r>
    <s v="MEXICO CROSSINGS THROUGH NOGALES ARIZONA"/>
    <s v="24 inch bins"/>
    <x v="0"/>
    <x v="8"/>
    <n v="200"/>
    <n v="238"/>
    <n v="0.33"/>
    <n v="231"/>
    <n v="231"/>
    <n v="2024"/>
    <s v="approx 60 count"/>
    <m/>
    <s v="LIGHT"/>
    <s v="Sales F.O.B. Shipping Point and/or Delivered Sales, Shipping Point Basis"/>
    <s v="Lower"/>
    <m/>
    <s v="Extra services included."/>
    <s v="Nogales, Arizona"/>
    <x v="1"/>
  </r>
  <r>
    <s v="MEXICO CROSSINGS THROUGH NOGALES ARIZONA"/>
    <s v="24 inch bins"/>
    <x v="0"/>
    <x v="8"/>
    <n v="200"/>
    <n v="238"/>
    <n v="0.33500000000000002"/>
    <n v="231"/>
    <n v="238"/>
    <n v="2024"/>
    <s v="approx 45 count"/>
    <m/>
    <s v="LIGHT"/>
    <s v="Sales F.O.B. Shipping Point and/or Delivered Sales, Shipping Point Basis"/>
    <s v="Lower"/>
    <m/>
    <s v="Extra services included."/>
    <s v="Nogales, Arizona"/>
    <x v="1"/>
  </r>
  <r>
    <s v="MEXICO CROSSINGS THROUGH NOGALES ARIZONA"/>
    <s v="24 inch bins"/>
    <x v="0"/>
    <x v="8"/>
    <n v="200"/>
    <n v="238"/>
    <n v="0.33500000000000002"/>
    <n v="231"/>
    <n v="238"/>
    <n v="2024"/>
    <s v="approx 36 count"/>
    <m/>
    <s v="LIGHT"/>
    <s v="Sales F.O.B. Shipping Point and/or Delivered Sales, Shipping Point Basis"/>
    <s v="Lower"/>
    <m/>
    <s v="Extra services included."/>
    <s v="Nogales, Arizona"/>
    <x v="1"/>
  </r>
  <r>
    <s v="CENTRAL AMERICA IMPORTS - PORTS OF ENTRY SOUTH FLORIDA"/>
    <s v="cartons"/>
    <x v="0"/>
    <x v="8"/>
    <n v="27"/>
    <n v="32.950000000000003"/>
    <n v="0.49846153846153857"/>
    <n v="31.85"/>
    <n v="32.950000000000003"/>
    <n v="2024"/>
    <s v="5s"/>
    <s v="Moderate, in few hands."/>
    <s v="GOOD"/>
    <s v="Sales F.O.B. Shipping Point and/or Delivered Sales, Shipping Point Basis"/>
    <s v="miniature 6s slightly higher, others about steady."/>
    <s v="occasional higher"/>
    <s v="GUATEMALA. By Boat. Red Flesh Seedless Type wide range in price."/>
    <s v="Miami, Florida"/>
    <x v="2"/>
  </r>
  <r>
    <s v="MEXICO CROSSINGS THROUGH NOGALES ARIZONA"/>
    <s v="cartons"/>
    <x v="0"/>
    <x v="8"/>
    <n v="22.95"/>
    <n v="25.95"/>
    <n v="0.37615384615384612"/>
    <s v=""/>
    <s v=""/>
    <n v="2024"/>
    <s v="4s"/>
    <m/>
    <s v="LIGHT"/>
    <s v="Sales F.O.B. Shipping Point and/or Delivered Sales, Shipping Point Basis"/>
    <s v="Lower"/>
    <m/>
    <s v="Extra services included."/>
    <s v="Nogales, Arizona"/>
    <x v="1"/>
  </r>
  <r>
    <s v="MEXICO CROSSINGS THROUGH NOGALES ARIZONA"/>
    <s v="cartons"/>
    <x v="0"/>
    <x v="8"/>
    <n v="22.95"/>
    <n v="25.95"/>
    <n v="0.37615384615384612"/>
    <s v=""/>
    <s v=""/>
    <n v="2024"/>
    <s v="5s"/>
    <m/>
    <s v="LIGHT"/>
    <s v="Sales F.O.B. Shipping Point and/or Delivered Sales, Shipping Point Basis"/>
    <s v="Lower"/>
    <m/>
    <s v="Extra services included."/>
    <s v="Nogales, Arizona"/>
    <x v="1"/>
  </r>
  <r>
    <s v="MEXICO CROSSINGS THROUGH NOGALES ARIZONA"/>
    <s v="cartons"/>
    <x v="0"/>
    <x v="8"/>
    <n v="22.95"/>
    <n v="25.95"/>
    <n v="0.37615384615384612"/>
    <s v=""/>
    <s v=""/>
    <n v="2024"/>
    <s v="6s"/>
    <m/>
    <s v="LIGHT"/>
    <s v="Sales F.O.B. Shipping Point and/or Delivered Sales, Shipping Point Basis"/>
    <s v="Lower"/>
    <m/>
    <s v="Extra services included."/>
    <s v="Nogales, Arizona"/>
    <x v="1"/>
  </r>
  <r>
    <s v="CENTRAL AMERICA IMPORTS - PORTS OF ENTRY SOUTH FLORIDA"/>
    <s v="flat cartons"/>
    <x v="1"/>
    <x v="8"/>
    <n v="17"/>
    <n v="18.95"/>
    <n v="0.41055555555555556"/>
    <n v="18"/>
    <n v="18.95"/>
    <n v="2024"/>
    <s v="6s"/>
    <s v="Moderate, in few hands."/>
    <s v="GOOD"/>
    <s v="Sales F.O.B. Shipping Point and/or Delivered Sales, Shipping Point Basis"/>
    <s v="miniature 6s slightly higher, others about steady."/>
    <m/>
    <s v="GUATEMALA. By Boat. Red Flesh Seedless Type wide range in price."/>
    <s v="Miami, Florida"/>
    <x v="2"/>
  </r>
  <r>
    <s v="CENTRAL AMERICA IMPORTS - PORTS OF ENTRY SOUTH FLORIDA"/>
    <s v="flat cartons"/>
    <x v="1"/>
    <x v="8"/>
    <n v="16"/>
    <n v="18.850000000000001"/>
    <n v="0.38722222222222225"/>
    <s v=""/>
    <s v=""/>
    <n v="2024"/>
    <s v="8s"/>
    <s v="Moderate, in few hands."/>
    <s v="GOOD"/>
    <s v="Sales F.O.B. Shipping Point and/or Delivered Sales, Shipping Point Basis"/>
    <s v="miniature 6s slightly higher, others about steady."/>
    <s v="few low as 15.00"/>
    <s v="GUATEMALA. By Boat. Red Flesh Seedless Type wide range in price."/>
    <s v="Miami, Florida"/>
    <x v="2"/>
  </r>
  <r>
    <s v="CENTRAL AMERICA IMPORTS - PORTS OF ENTRY SOUTH FLORIDA"/>
    <s v="flat cartons"/>
    <x v="1"/>
    <x v="8"/>
    <n v="14"/>
    <n v="18.850000000000001"/>
    <n v="0.36499999999999999"/>
    <s v=""/>
    <s v=""/>
    <n v="2024"/>
    <s v="9s"/>
    <s v="Moderate, in few hands."/>
    <s v="GOOD"/>
    <s v="Sales F.O.B. Shipping Point and/or Delivered Sales, Shipping Point Basis"/>
    <s v="miniature 6s slightly higher, others about steady."/>
    <s v="few low as 13.00"/>
    <s v="GUATEMALA. By Boat. Red Flesh Seedless Type wide range in price."/>
    <s v="Miami, Florida"/>
    <x v="2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  <r>
    <m/>
    <m/>
    <x v="2"/>
    <x v="9"/>
    <m/>
    <m/>
    <m/>
    <m/>
    <m/>
    <m/>
    <m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13" firstHeaderRow="1" firstDataRow="1" firstDataCol="1" rowPageCount="1" colPageCount="1"/>
  <pivotFields count="19">
    <pivotField showAll="0"/>
    <pivotField showAll="0"/>
    <pivotField axis="axisPage" multipleItemSelectionAllowed="1" showAll="0">
      <items count="6">
        <item h="1" m="1" x="3"/>
        <item h="1" x="1"/>
        <item x="0"/>
        <item h="1" x="2"/>
        <item h="1" m="1" x="4"/>
        <item t="default"/>
      </items>
    </pivotField>
    <pivotField axis="axisRow" showAll="0" sortType="ascending">
      <items count="1543">
        <item m="1" x="260"/>
        <item m="1" x="518"/>
        <item m="1" x="1045"/>
        <item m="1" x="528"/>
        <item m="1" x="1059"/>
        <item m="1" x="541"/>
        <item m="1" x="1068"/>
        <item m="1" x="550"/>
        <item m="1" x="1077"/>
        <item m="1" x="569"/>
        <item m="1" x="1099"/>
        <item m="1" x="582"/>
        <item m="1" x="1111"/>
        <item m="1" x="592"/>
        <item m="1" x="620"/>
        <item m="1" x="1155"/>
        <item m="1" x="639"/>
        <item m="1" x="1173"/>
        <item m="1" x="676"/>
        <item m="1" x="1213"/>
        <item m="1" x="695"/>
        <item m="1" x="1237"/>
        <item m="1" x="1050"/>
        <item m="1" x="543"/>
        <item m="1" x="1070"/>
        <item m="1" x="552"/>
        <item m="1" x="1078"/>
        <item m="1" x="559"/>
        <item m="1" x="1101"/>
        <item m="1" x="584"/>
        <item m="1" x="1113"/>
        <item m="1" x="593"/>
        <item m="1" x="1123"/>
        <item m="1" x="1157"/>
        <item m="1" x="641"/>
        <item m="1" x="1174"/>
        <item m="1" x="655"/>
        <item m="1" x="1215"/>
        <item m="1" x="697"/>
        <item m="1" x="1239"/>
        <item m="1" x="719"/>
        <item m="1" x="1072"/>
        <item m="1" x="562"/>
        <item m="1" x="1089"/>
        <item m="1" x="574"/>
        <item m="1" x="1104"/>
        <item m="1" x="586"/>
        <item m="1" x="1126"/>
        <item m="1" x="607"/>
        <item m="1" x="1141"/>
        <item m="1" x="624"/>
        <item m="1" x="1159"/>
        <item m="1" x="658"/>
        <item m="1" x="1196"/>
        <item m="1" x="681"/>
        <item m="1" x="1218"/>
        <item m="1" x="699"/>
        <item m="1" x="1259"/>
        <item m="1" x="740"/>
        <item m="1" x="1283"/>
        <item m="1" x="763"/>
        <item m="1" x="1301"/>
        <item m="1" x="1093"/>
        <item m="1" x="579"/>
        <item m="1" x="1107"/>
        <item m="1" x="588"/>
        <item m="1" x="1116"/>
        <item m="1" x="611"/>
        <item m="1" x="1146"/>
        <item m="1" x="627"/>
        <item m="1" x="1161"/>
        <item m="1" x="645"/>
        <item m="1" x="1200"/>
        <item m="1" x="686"/>
        <item m="1" x="1221"/>
        <item m="1" x="701"/>
        <item m="1" x="1243"/>
        <item m="1" x="742"/>
        <item m="1" x="1285"/>
        <item m="1" x="764"/>
        <item m="1" x="1302"/>
        <item m="1" x="783"/>
        <item m="1" x="1346"/>
        <item m="1" x="824"/>
        <item m="1" x="1119"/>
        <item m="1" x="601"/>
        <item m="1" x="1132"/>
        <item m="1" x="631"/>
        <item m="1" x="1164"/>
        <item m="1" x="648"/>
        <item m="1" x="1182"/>
        <item m="1" x="665"/>
        <item m="1" x="1225"/>
        <item m="1" x="704"/>
        <item m="1" x="1246"/>
        <item m="1" x="726"/>
        <item m="1" x="1264"/>
        <item m="1" x="767"/>
        <item m="1" x="1305"/>
        <item m="1" x="786"/>
        <item m="1" x="1328"/>
        <item m="1" x="804"/>
        <item m="1" x="846"/>
        <item m="1" x="1394"/>
        <item m="1" x="870"/>
        <item m="1" x="1417"/>
        <item m="1" x="1167"/>
        <item m="1" x="652"/>
        <item m="1" x="1185"/>
        <item m="1" x="669"/>
        <item m="1" x="1206"/>
        <item m="1" x="707"/>
        <item m="1" x="1250"/>
        <item m="1" x="729"/>
        <item m="1" x="1268"/>
        <item m="1" x="748"/>
        <item m="1" x="1308"/>
        <item m="1" x="790"/>
        <item m="1" x="1331"/>
        <item m="1" x="807"/>
        <item m="1" x="1350"/>
        <item m="1" x="848"/>
        <item m="1" x="1396"/>
        <item m="1" x="871"/>
        <item m="1" x="1418"/>
        <item m="1" x="892"/>
        <item m="1" x="1188"/>
        <item m="1" x="672"/>
        <item m="1" x="1210"/>
        <item m="1" x="1230"/>
        <item m="1" x="732"/>
        <item m="1" x="1271"/>
        <item m="1" x="752"/>
        <item m="1" x="1292"/>
        <item m="1" x="772"/>
        <item m="1" x="1334"/>
        <item m="1" x="810"/>
        <item m="1" x="1354"/>
        <item m="1" x="831"/>
        <item m="1" x="1376"/>
        <item m="1" x="873"/>
        <item m="1" x="1420"/>
        <item m="1" x="893"/>
        <item m="1" x="1440"/>
        <item m="1" x="913"/>
        <item m="1" x="1473"/>
        <item m="1" x="952"/>
        <item m="1" x="1493"/>
        <item m="1" x="1234"/>
        <item m="1" x="713"/>
        <item m="1" x="1274"/>
        <item m="1" x="756"/>
        <item m="1" x="1295"/>
        <item m="1" x="776"/>
        <item m="1" x="1314"/>
        <item m="1" x="812"/>
        <item m="1" x="1358"/>
        <item m="1" x="834"/>
        <item m="1" x="1380"/>
        <item m="1" x="854"/>
        <item m="1" x="1423"/>
        <item m="1" x="897"/>
        <item m="1" x="1443"/>
        <item m="1" x="916"/>
        <item m="1" x="1459"/>
        <item m="1" x="954"/>
        <item m="1" x="1495"/>
        <item m="1" x="971"/>
        <item m="1" x="1511"/>
        <item m="1" x="985"/>
        <item m="1" x="1298"/>
        <item m="1" x="779"/>
        <item m="1" x="1318"/>
        <item m="1" x="797"/>
        <item m="1" x="1360"/>
        <item m="1" x="837"/>
        <item m="1" x="1383"/>
        <item m="1" x="858"/>
        <item m="1" x="1403"/>
        <item m="1" x="899"/>
        <item m="1" x="1446"/>
        <item m="1" x="919"/>
        <item m="1" x="1462"/>
        <item m="1" x="938"/>
        <item m="1" x="1497"/>
        <item m="1" x="973"/>
        <item m="1" x="1512"/>
        <item m="1" x="986"/>
        <item m="1" x="1528"/>
        <item m="1" x="1014"/>
        <item m="1" x="1321"/>
        <item m="1" x="800"/>
        <item m="1" x="1342"/>
        <item m="1" x="818"/>
        <item m="1" x="1386"/>
        <item m="1" x="861"/>
        <item m="1" x="1406"/>
        <item m="1" x="882"/>
        <item m="1" x="1429"/>
        <item m="1" x="1465"/>
        <item m="1" x="941"/>
        <item m="1" x="1482"/>
        <item m="1" x="960"/>
        <item m="1" x="1515"/>
        <item m="1" x="989"/>
        <item m="1" x="1531"/>
        <item m="1" x="1003"/>
        <item m="1" x="488"/>
        <item m="1" x="1027"/>
        <item m="1" x="507"/>
        <item m="1" x="1037"/>
        <item m="1" x="520"/>
        <item m="1" x="1366"/>
        <item m="1" x="864"/>
        <item m="1" x="1410"/>
        <item m="1" x="885"/>
        <item m="1" x="1433"/>
        <item m="1" x="904"/>
        <item m="1" x="945"/>
        <item m="1" x="1485"/>
        <item m="1" x="964"/>
        <item m="1" x="1503"/>
        <item m="1" x="992"/>
        <item m="1" x="1535"/>
        <item m="1" x="1006"/>
        <item m="1" x="491"/>
        <item m="1" x="1019"/>
        <item m="1" x="509"/>
        <item m="1" x="1039"/>
        <item m="1" x="521"/>
        <item m="1" x="531"/>
        <item m="1" x="887"/>
        <item m="1" x="1435"/>
        <item m="1" x="908"/>
        <item m="1" x="1453"/>
        <item m="1" x="926"/>
        <item m="1" x="1488"/>
        <item m="1" x="967"/>
        <item m="1" x="1507"/>
        <item m="1" x="980"/>
        <item m="1" x="1520"/>
        <item m="1" x="1009"/>
        <item m="1" x="494"/>
        <item m="1" x="1023"/>
        <item m="1" x="519"/>
        <item m="1" x="1046"/>
        <item m="1" x="535"/>
        <item m="1" x="1060"/>
        <item m="1" x="542"/>
        <item m="1" x="1069"/>
        <item m="1" x="551"/>
        <item m="1" x="1086"/>
        <item m="1" x="570"/>
        <item m="1" x="1100"/>
        <item m="1" x="583"/>
        <item m="1" x="1112"/>
        <item m="1" x="1138"/>
        <item m="1" x="621"/>
        <item m="1" x="1156"/>
        <item m="1" x="640"/>
        <item m="1" x="1193"/>
        <item m="1" x="677"/>
        <item m="1" x="1214"/>
        <item m="1" x="696"/>
        <item m="1" x="1238"/>
        <item m="1" x="1062"/>
        <item m="1" x="545"/>
        <item m="1" x="1071"/>
        <item m="1" x="553"/>
        <item m="1" x="1080"/>
        <item m="1" x="572"/>
        <item m="1" x="1103"/>
        <item m="1" x="585"/>
        <item m="1" x="1114"/>
        <item m="1" x="594"/>
        <item m="1" x="623"/>
        <item m="1" x="1158"/>
        <item m="1" x="642"/>
        <item m="1" x="1176"/>
        <item m="1" x="679"/>
        <item m="1" x="1217"/>
        <item m="1" x="698"/>
        <item m="1" x="1240"/>
        <item m="1" x="720"/>
        <item m="1" x="555"/>
        <item m="1" x="1082"/>
        <item m="1" x="564"/>
        <item m="1" x="1091"/>
        <item m="1" x="577"/>
        <item m="1" x="1115"/>
        <item m="1" x="596"/>
        <item m="1" x="1127"/>
        <item m="1" x="609"/>
        <item m="1" x="1144"/>
        <item m="1" x="644"/>
        <item m="1" x="1178"/>
        <item m="1" x="660"/>
        <item m="1" x="1198"/>
        <item m="1" x="684"/>
        <item m="1" x="1242"/>
        <item m="1" x="721"/>
        <item m="1" x="1260"/>
        <item m="1" x="741"/>
        <item m="1" x="1284"/>
        <item m="1" x="782"/>
        <item m="1" x="1324"/>
        <item m="1" x="1095"/>
        <item m="1" x="580"/>
        <item m="1" x="1109"/>
        <item m="1" x="599"/>
        <item m="1" x="1130"/>
        <item m="1" x="613"/>
        <item m="1" x="1147"/>
        <item m="1" x="629"/>
        <item m="1" x="1180"/>
        <item m="1" x="663"/>
        <item m="1" x="1202"/>
        <item m="1" x="687"/>
        <item m="1" x="1223"/>
        <item m="1" x="724"/>
        <item m="1" x="1262"/>
        <item m="1" x="744"/>
        <item m="1" x="1286"/>
        <item m="1" x="765"/>
        <item m="1" x="1326"/>
        <item m="1" x="803"/>
        <item m="1" x="1347"/>
        <item m="1" x="825"/>
        <item m="1" x="1121"/>
        <item m="1" x="615"/>
        <item m="1" x="1149"/>
        <item m="1" x="632"/>
        <item m="1" x="1165"/>
        <item m="1" x="650"/>
        <item m="1" x="1204"/>
        <item m="1" x="689"/>
        <item m="1" x="1226"/>
        <item m="1" x="705"/>
        <item m="1" x="1248"/>
        <item m="1" x="746"/>
        <item m="1" x="1288"/>
        <item m="1" x="768"/>
        <item m="1" x="1306"/>
        <item m="1" x="788"/>
        <item m="1" x="827"/>
        <item m="1" x="1372"/>
        <item m="1" x="847"/>
        <item m="1" x="1395"/>
        <item m="1" x="1151"/>
        <item m="1" x="634"/>
        <item m="1" x="1169"/>
        <item m="1" x="653"/>
        <item m="1" x="1186"/>
        <item m="1" x="691"/>
        <item m="1" x="1228"/>
        <item m="1" x="709"/>
        <item m="1" x="1251"/>
        <item m="1" x="730"/>
        <item m="1" x="1290"/>
        <item m="1" x="770"/>
        <item m="1" x="1310"/>
        <item m="1" x="791"/>
        <item m="1" x="1332"/>
        <item m="1" x="829"/>
        <item m="1" x="1374"/>
        <item m="1" x="850"/>
        <item m="1" x="1397"/>
        <item m="1" x="872"/>
        <item m="1" x="1439"/>
        <item m="1" x="912"/>
        <item m="1" x="1189"/>
        <item m="1" x="673"/>
        <item m="1" x="711"/>
        <item m="1" x="1253"/>
        <item m="1" x="733"/>
        <item m="1" x="1272"/>
        <item m="1" x="754"/>
        <item m="1" x="1312"/>
        <item m="1" x="793"/>
        <item m="1" x="1335"/>
        <item m="1" x="811"/>
        <item m="1" x="1356"/>
        <item m="1" x="852"/>
        <item m="1" x="1399"/>
        <item m="1" x="874"/>
        <item m="1" x="1421"/>
        <item m="1" x="895"/>
        <item m="1" x="1458"/>
        <item m="1" x="934"/>
        <item m="1" x="1474"/>
        <item m="1" x="953"/>
        <item m="1" x="1494"/>
        <item m="1" x="1255"/>
        <item m="1" x="735"/>
        <item m="1" x="1276"/>
        <item m="1" x="757"/>
        <item m="1" x="1296"/>
        <item m="1" x="795"/>
        <item m="1" x="1337"/>
        <item m="1" x="814"/>
        <item m="1" x="1359"/>
        <item m="1" x="835"/>
        <item m="1" x="1401"/>
        <item m="1" x="876"/>
        <item m="1" x="1425"/>
        <item m="1" x="898"/>
        <item m="1" x="1444"/>
        <item m="1" x="936"/>
        <item m="1" x="1476"/>
        <item m="1" x="956"/>
        <item m="1" x="1496"/>
        <item m="1" x="972"/>
        <item m="1" x="1527"/>
        <item m="1" x="1278"/>
        <item m="1" x="759"/>
        <item m="1" x="1299"/>
        <item m="1" x="780"/>
        <item m="1" x="816"/>
        <item m="1" x="1362"/>
        <item m="1" x="838"/>
        <item m="1" x="1384"/>
        <item m="1" x="880"/>
        <item m="1" x="1427"/>
        <item m="1" x="901"/>
        <item m="1" x="1447"/>
        <item m="1" x="920"/>
        <item m="1" x="1480"/>
        <item m="1" x="958"/>
        <item m="1" x="1499"/>
        <item m="1" x="974"/>
        <item m="1" x="1513"/>
        <item m="1" x="1002"/>
        <item m="1" x="487"/>
        <item m="1" x="1015"/>
        <item m="1" x="1322"/>
        <item m="1" x="801"/>
        <item m="1" x="1364"/>
        <item m="1" x="840"/>
        <item m="1" x="1387"/>
        <item m="1" x="862"/>
        <item m="1" x="1408"/>
        <item m="1" x="1449"/>
        <item m="1" x="922"/>
        <item m="1" x="1466"/>
        <item m="1" x="943"/>
        <item m="1" x="1501"/>
        <item m="1" x="976"/>
        <item m="1" x="1516"/>
        <item m="1" x="990"/>
        <item m="1" x="1533"/>
        <item m="1" x="1017"/>
        <item m="1" x="498"/>
        <item m="1" x="1028"/>
        <item m="1" x="508"/>
        <item m="1" x="1038"/>
        <item m="1" x="842"/>
        <item m="1" x="1389"/>
        <item m="1" x="866"/>
        <item m="1" x="1411"/>
        <item m="1" x="886"/>
        <item m="1" x="1451"/>
        <item m="1" x="924"/>
        <item m="1" x="946"/>
        <item m="1" x="1486"/>
        <item m="1" x="978"/>
        <item m="1" x="1518"/>
        <item m="1" x="994"/>
        <item m="1" x="1536"/>
        <item m="1" x="1007"/>
        <item m="1" x="500"/>
        <item m="1" x="1030"/>
        <item m="1" x="511"/>
        <item m="1" x="522"/>
        <item m="1" x="1055"/>
        <item m="1" x="1413"/>
        <item m="1" x="888"/>
        <item m="1" x="1436"/>
        <item m="1" x="910"/>
        <item m="1" x="1469"/>
        <item m="1" x="948"/>
        <item m="1" x="1489"/>
        <item m="1" x="968"/>
        <item m="1" x="1509"/>
        <item m="1" x="996"/>
        <item m="1" x="1538"/>
        <item m="1" x="1010"/>
        <item m="1" x="495"/>
        <item m="1" x="1025"/>
        <item m="1" x="512"/>
        <item m="1" x="1041"/>
        <item m="1" x="524"/>
        <item m="1" x="1067"/>
        <item m="1" x="549"/>
        <item m="1" x="1076"/>
        <item m="1" x="558"/>
        <item m="1" x="529"/>
        <item m="1" x="1051"/>
        <item m="1" x="536"/>
        <item m="1" x="1061"/>
        <item m="1" x="544"/>
        <item m="1" x="1079"/>
        <item m="1" x="560"/>
        <item m="1" x="1087"/>
        <item m="1" x="571"/>
        <item m="1" x="1102"/>
        <item m="1" x="1124"/>
        <item m="1" x="605"/>
        <item m="1" x="1139"/>
        <item m="1" x="622"/>
        <item m="1" x="1175"/>
        <item m="1" x="656"/>
        <item m="1" x="1194"/>
        <item m="1" x="678"/>
        <item m="1" x="1216"/>
        <item m="1" x="1053"/>
        <item m="1" x="538"/>
        <item m="1" x="1064"/>
        <item m="1" x="546"/>
        <item m="1" x="1073"/>
        <item m="1" x="563"/>
        <item m="1" x="1090"/>
        <item m="1" x="575"/>
        <item m="1" x="1105"/>
        <item m="1" x="587"/>
        <item m="1" x="608"/>
        <item m="1" x="1142"/>
        <item m="1" x="625"/>
        <item m="1" x="1160"/>
        <item m="1" x="659"/>
        <item m="1" x="1197"/>
        <item m="1" x="682"/>
        <item m="1" x="1219"/>
        <item m="1" x="700"/>
        <item m="1" x="1074"/>
        <item m="1" x="556"/>
        <item m="1" x="1084"/>
        <item m="1" x="566"/>
        <item m="1" x="1094"/>
        <item m="1" x="589"/>
        <item m="1" x="1117"/>
        <item m="1" x="598"/>
        <item m="1" x="1129"/>
        <item m="1" x="612"/>
        <item m="1" x="1162"/>
        <item m="1" x="646"/>
        <item m="1" x="1179"/>
        <item m="1" x="662"/>
        <item m="1" x="1201"/>
        <item m="1" x="702"/>
        <item m="1" x="1244"/>
        <item m="1" x="723"/>
        <item m="1" x="1261"/>
        <item m="1" x="743"/>
        <item m="1" x="1303"/>
        <item m="1" x="784"/>
        <item m="1" x="1325"/>
        <item m="1" x="1096"/>
        <item m="1" x="581"/>
        <item m="1" x="1120"/>
        <item m="1" x="602"/>
        <item m="1" x="1133"/>
        <item m="1" x="614"/>
        <item m="1" x="1148"/>
        <item m="1" x="649"/>
        <item m="1" x="1183"/>
        <item m="1" x="666"/>
        <item m="1" x="1203"/>
        <item m="1" x="688"/>
        <item m="1" x="1247"/>
        <item m="1" x="727"/>
        <item m="1" x="1265"/>
        <item m="1" x="745"/>
        <item m="1" x="1287"/>
        <item m="1" x="787"/>
        <item m="1" x="1329"/>
        <item m="1" x="805"/>
        <item m="1" x="1348"/>
        <item m="1" x="826"/>
        <item m="1" x="1136"/>
        <item m="1" x="617"/>
        <item m="1" x="1150"/>
        <item m="1" x="633"/>
        <item m="1" x="1168"/>
        <item m="1" x="670"/>
        <item m="1" x="1207"/>
        <item m="1" x="690"/>
        <item m="1" x="1227"/>
        <item m="1" x="708"/>
        <item m="1" x="1269"/>
        <item m="1" x="749"/>
        <item m="1" x="1289"/>
        <item m="1" x="769"/>
        <item m="1" x="1309"/>
        <item m="1" x="808"/>
        <item m="1" x="1351"/>
        <item m="1" x="828"/>
        <item m="1" x="1373"/>
        <item m="1" x="849"/>
        <item m="1" x="1153"/>
        <item m="1" x="636"/>
        <item m="1" x="1170"/>
        <item m="1" x="654"/>
        <item m="1" x="1211"/>
        <item m="1" x="693"/>
        <item m="1" x="1231"/>
        <item m="1" x="710"/>
        <item m="1" x="1252"/>
        <item m="1" x="753"/>
        <item m="1" x="1293"/>
        <item m="1" x="773"/>
        <item m="1" x="1311"/>
        <item m="1" x="792"/>
        <item m="1" x="1355"/>
        <item m="1" x="832"/>
        <item m="1" x="1377"/>
        <item m="1" x="851"/>
        <item m="1" x="1398"/>
        <item m="1" x="894"/>
        <item m="1" x="1441"/>
        <item m="1" x="914"/>
        <item m="1" x="1190"/>
        <item m="1" x="675"/>
        <item m="1" x="714"/>
        <item m="1" x="1254"/>
        <item m="1" x="734"/>
        <item m="1" x="1275"/>
        <item m="1" x="777"/>
        <item m="1" x="1315"/>
        <item m="1" x="794"/>
        <item m="1" x="1336"/>
        <item m="1" x="813"/>
        <item m="1" x="1381"/>
        <item m="1" x="855"/>
        <item m="1" x="1400"/>
        <item m="1" x="875"/>
        <item m="1" x="1424"/>
        <item m="1" x="917"/>
        <item m="1" x="1460"/>
        <item m="1" x="935"/>
        <item m="1" x="1475"/>
        <item m="1" x="955"/>
        <item m="1" x="717"/>
        <item m="1" x="1257"/>
        <item m="1" x="737"/>
        <item m="1" x="1277"/>
        <item m="1" x="758"/>
        <item m="1" x="1319"/>
        <item m="1" x="798"/>
        <item m="1" x="1339"/>
        <item m="1" x="815"/>
        <item m="1" x="1361"/>
        <item m="1" x="859"/>
        <item m="1" x="1404"/>
        <item m="1" x="878"/>
        <item m="1" x="1426"/>
        <item m="1" x="900"/>
        <item m="1" x="1463"/>
        <item m="1" x="939"/>
        <item m="1" x="1478"/>
        <item m="1" x="957"/>
        <item m="1" x="1498"/>
        <item m="1" x="987"/>
        <item m="1" x="1529"/>
        <item m="1" x="1280"/>
        <item m="1" x="760"/>
        <item m="1" x="1300"/>
        <item m="1" x="1343"/>
        <item m="1" x="819"/>
        <item m="1" x="1363"/>
        <item m="1" x="839"/>
        <item m="1" x="1407"/>
        <item m="1" x="883"/>
        <item m="1" x="1430"/>
        <item m="1" x="902"/>
        <item m="1" x="1448"/>
        <item m="1" x="942"/>
        <item m="1" x="1483"/>
        <item m="1" x="961"/>
        <item m="1" x="1500"/>
        <item m="1" x="975"/>
        <item m="1" x="1532"/>
        <item m="1" x="1004"/>
        <item m="1" x="489"/>
        <item m="1" x="1016"/>
        <item m="1" x="1323"/>
        <item m="1" x="822"/>
        <item m="1" x="1367"/>
        <item m="1" x="841"/>
        <item m="1" x="1388"/>
        <item m="1" x="865"/>
        <item m="1" x="905"/>
        <item m="1" x="1450"/>
        <item m="1" x="923"/>
        <item m="1" x="1468"/>
        <item m="1" x="965"/>
        <item m="1" x="1504"/>
        <item m="1" x="977"/>
        <item m="1" x="1517"/>
        <item m="1" x="993"/>
        <item m="1" x="492"/>
        <item m="1" x="1020"/>
        <item m="1" x="499"/>
        <item m="1" x="1029"/>
        <item m="1" x="510"/>
        <item m="1" x="1370"/>
        <item m="1" x="844"/>
        <item m="1" x="1391"/>
        <item m="1" x="867"/>
        <item m="1" x="1412"/>
        <item m="1" x="909"/>
        <item m="1" x="1454"/>
        <item m="1" x="927"/>
        <item m="1" x="947"/>
        <item m="1" x="1508"/>
        <item m="1" x="981"/>
        <item m="1" x="1521"/>
        <item m="1" x="995"/>
        <item m="1" x="1537"/>
        <item m="1" x="1024"/>
        <item m="1" x="502"/>
        <item m="1" x="1032"/>
        <item m="1" x="1040"/>
        <item m="1" x="532"/>
        <item m="1" x="1056"/>
        <item m="1" x="1414"/>
        <item m="1" x="889"/>
        <item m="1" x="1438"/>
        <item m="1" x="930"/>
        <item m="1" x="1470"/>
        <item m="1" x="949"/>
        <item m="1" x="1490"/>
        <item m="1" x="970"/>
        <item m="1" x="1524"/>
        <item m="1" x="998"/>
        <item m="1" x="1539"/>
        <item m="1" x="1011"/>
        <item m="1" x="497"/>
        <item m="1" x="1034"/>
        <item m="1" x="514"/>
        <item m="1" x="1042"/>
        <item m="1" x="525"/>
        <item m="1" x="540"/>
        <item m="1" x="1047"/>
        <item m="1" x="530"/>
        <item m="1" x="1052"/>
        <item m="1" x="537"/>
        <item m="1" x="1063"/>
        <item m="1" x="554"/>
        <item m="1" x="1081"/>
        <item m="1" x="561"/>
        <item m="1" x="1088"/>
        <item m="1" x="573"/>
        <item m="1" x="595"/>
        <item m="1" x="1125"/>
        <item m="1" x="606"/>
        <item m="1" x="1140"/>
        <item m="1" x="643"/>
        <item m="1" x="1177"/>
        <item m="1" x="657"/>
        <item m="1" x="1195"/>
        <item m="1" x="680"/>
        <item m="1" x="1241"/>
        <item m="1" x="1054"/>
        <item m="1" x="539"/>
        <item m="1" x="1066"/>
        <item m="1" x="547"/>
        <item m="1" x="1083"/>
        <item m="1" x="565"/>
        <item m="1" x="1092"/>
        <item m="1" x="578"/>
        <item m="1" x="1106"/>
        <item m="1" x="597"/>
        <item m="1" x="1128"/>
        <item m="1" x="610"/>
        <item m="1" x="1145"/>
        <item m="1" x="626"/>
        <item m="1" x="661"/>
        <item m="1" x="1199"/>
        <item m="1" x="685"/>
        <item m="1" x="1220"/>
        <item m="1" x="722"/>
        <item m="1" x="1075"/>
        <item m="1" x="557"/>
        <item m="1" x="1085"/>
        <item m="1" x="567"/>
        <item m="1" x="1110"/>
        <item m="1" x="590"/>
        <item m="1" x="1118"/>
        <item m="1" x="600"/>
        <item m="1" x="1131"/>
        <item m="1" x="630"/>
        <item m="1" x="1163"/>
        <item m="1" x="647"/>
        <item m="1" x="1181"/>
        <item m="1" x="664"/>
        <item m="1" x="1224"/>
        <item m="1" x="703"/>
        <item m="1" x="1245"/>
        <item m="1" x="725"/>
        <item m="1" x="1263"/>
        <item m="1" x="766"/>
        <item m="1" x="1304"/>
        <item m="1" x="785"/>
        <item m="1" x="1327"/>
        <item m="1" x="1097"/>
        <item m="1" x="591"/>
        <item m="1" x="1122"/>
        <item m="1" x="603"/>
        <item m="1" x="1135"/>
        <item m="1" x="616"/>
        <item m="1" x="1166"/>
        <item m="1" x="651"/>
        <item m="1" x="1184"/>
        <item m="1" x="668"/>
        <item m="1" x="1205"/>
        <item m="1" x="706"/>
        <item m="1" x="1249"/>
        <item m="1" x="728"/>
        <item m="1" x="1267"/>
        <item m="1" x="747"/>
        <item m="1" x="1307"/>
        <item m="1" x="789"/>
        <item m="1" x="1330"/>
        <item m="1" x="806"/>
        <item m="1" x="1349"/>
        <item m="1" x="604"/>
        <item m="1" x="1137"/>
        <item m="1" x="619"/>
        <item m="1" x="1152"/>
        <item m="1" x="635"/>
        <item m="1" x="1187"/>
        <item m="1" x="671"/>
        <item m="1" x="1209"/>
        <item m="1" x="692"/>
        <item m="1" x="1229"/>
        <item m="1" x="731"/>
        <item m="1" x="1270"/>
        <item m="1" x="751"/>
        <item m="1" x="1291"/>
        <item m="1" x="771"/>
        <item m="1" x="1333"/>
        <item m="1" x="809"/>
        <item m="1" x="1353"/>
        <item m="1" x="830"/>
        <item m="1" x="1375"/>
        <item m="1" x="1419"/>
        <item m="1" x="1154"/>
        <item m="1" x="638"/>
        <item m="1" x="1171"/>
        <item m="1" x="674"/>
        <item m="1" x="1212"/>
        <item m="1" x="694"/>
        <item m="1" x="1233"/>
        <item m="1" x="712"/>
        <item m="1" x="1273"/>
        <item m="1" x="755"/>
        <item m="1" x="1294"/>
        <item m="1" x="775"/>
        <item m="1" x="1313"/>
        <item m="1" x="1357"/>
        <item m="1" x="833"/>
        <item m="1" x="1379"/>
        <item m="1" x="853"/>
        <item m="1" x="1422"/>
        <item m="1" x="896"/>
        <item m="1" x="1442"/>
        <item m="1" x="915"/>
        <item m="1" x="1191"/>
        <item m="1" x="1235"/>
        <item m="1" x="716"/>
        <item m="1" x="1256"/>
        <item m="1" x="736"/>
        <item m="1" x="1297"/>
        <item m="1" x="778"/>
        <item m="1" x="1317"/>
        <item m="1" x="796"/>
        <item m="1" x="1338"/>
        <item m="1" x="836"/>
        <item m="1" x="1382"/>
        <item m="1" x="857"/>
        <item m="1" x="1402"/>
        <item m="1" x="877"/>
        <item m="1" x="1445"/>
        <item m="1" x="918"/>
        <item m="1" x="1461"/>
        <item m="1" x="937"/>
        <item m="1" x="1477"/>
        <item m="1" x="1236"/>
        <item m="1" x="718"/>
        <item m="1" x="1258"/>
        <item m="1" x="739"/>
        <item m="1" x="1279"/>
        <item m="1" x="781"/>
        <item m="1" x="1320"/>
        <item m="1" x="799"/>
        <item m="1" x="1341"/>
        <item m="1" x="817"/>
        <item m="1" x="1385"/>
        <item m="1" x="860"/>
        <item m="1" x="1405"/>
        <item m="1" x="881"/>
        <item m="1" x="1428"/>
        <item m="1" x="921"/>
        <item m="1" x="1464"/>
        <item m="1" x="940"/>
        <item m="1" x="1481"/>
        <item m="1" x="959"/>
        <item m="1" x="1514"/>
        <item m="1" x="988"/>
        <item m="1" x="1530"/>
        <item m="1" x="1282"/>
        <item m="1" x="761"/>
        <item m="1" x="802"/>
        <item m="1" x="1344"/>
        <item m="1" x="821"/>
        <item m="1" x="1365"/>
        <item m="1" x="863"/>
        <item m="1" x="1409"/>
        <item m="1" x="884"/>
        <item m="1" x="1432"/>
        <item m="1" x="903"/>
        <item m="1" x="1467"/>
        <item m="1" x="944"/>
        <item m="1" x="1484"/>
        <item m="1" x="963"/>
        <item m="1" x="1502"/>
        <item m="1" x="991"/>
        <item m="1" x="1534"/>
        <item m="1" x="1005"/>
        <item m="1" x="490"/>
        <item m="1" x="1018"/>
        <item m="1" x="1345"/>
        <item m="1" x="823"/>
        <item m="1" x="1369"/>
        <item m="1" x="843"/>
        <item m="1" x="1390"/>
        <item m="1" x="1434"/>
        <item m="1" x="907"/>
        <item m="1" x="1452"/>
        <item m="1" x="925"/>
        <item m="1" x="1487"/>
        <item m="1" x="966"/>
        <item m="1" x="1506"/>
        <item m="1" x="979"/>
        <item m="1" x="1519"/>
        <item m="1" x="1008"/>
        <item m="1" x="493"/>
        <item m="1" x="1022"/>
        <item m="1" x="501"/>
        <item m="1" x="1031"/>
        <item m="1" x="523"/>
        <item m="1" x="1371"/>
        <item m="1" x="845"/>
        <item m="1" x="1393"/>
        <item m="1" x="868"/>
        <item m="1" x="1437"/>
        <item m="1" x="911"/>
        <item m="1" x="1455"/>
        <item m="1" x="929"/>
        <item m="1" x="969"/>
        <item m="1" x="1510"/>
        <item m="1" x="982"/>
        <item m="1" x="1523"/>
        <item m="1" x="997"/>
        <item m="1" x="496"/>
        <item m="1" x="1026"/>
        <item m="1" x="503"/>
        <item m="1" x="513"/>
        <item m="1" x="1048"/>
        <item m="1" x="533"/>
        <item m="1" x="1057"/>
        <item m="1" x="1415"/>
        <item m="1" x="890"/>
        <item m="1" x="1456"/>
        <item m="1" x="932"/>
        <item m="1" x="1471"/>
        <item m="1" x="950"/>
        <item m="1" x="1491"/>
        <item m="1" x="983"/>
        <item m="1" x="1525"/>
        <item m="1" x="1000"/>
        <item m="1" x="1540"/>
        <item m="1" x="1012"/>
        <item m="1" x="505"/>
        <item m="1" x="1035"/>
        <item m="1" x="516"/>
        <item m="1" x="1043"/>
        <item m="1" x="526"/>
        <item m="1" x="344"/>
        <item m="1" x="345"/>
        <item m="1" x="346"/>
        <item m="1" x="347"/>
        <item m="1" x="1065"/>
        <item m="1" x="348"/>
        <item m="1" x="349"/>
        <item m="1" x="350"/>
        <item m="1" x="351"/>
        <item m="1" x="352"/>
        <item m="1" x="576"/>
        <item m="1" x="353"/>
        <item m="1" x="354"/>
        <item m="1" x="355"/>
        <item m="1" x="356"/>
        <item m="1" x="1143"/>
        <item m="1" x="357"/>
        <item m="1" x="358"/>
        <item m="1" x="359"/>
        <item m="1" x="360"/>
        <item m="1" x="361"/>
        <item m="1" x="683"/>
        <item m="1" x="362"/>
        <item m="1" x="363"/>
        <item m="1" x="364"/>
        <item m="1" x="365"/>
        <item m="1" x="366"/>
        <item m="1" x="548"/>
        <item m="1" x="367"/>
        <item m="1" x="368"/>
        <item m="1" x="369"/>
        <item m="1" x="370"/>
        <item m="1" x="371"/>
        <item m="1" x="1108"/>
        <item m="1" x="372"/>
        <item m="1" x="373"/>
        <item m="1" x="374"/>
        <item m="1" x="375"/>
        <item m="1" x="376"/>
        <item m="1" x="628"/>
        <item m="1" x="377"/>
        <item m="1" x="378"/>
        <item m="1" x="379"/>
        <item m="1" x="380"/>
        <item m="1" x="1222"/>
        <item m="1" x="381"/>
        <item m="1" x="382"/>
        <item m="1" x="383"/>
        <item m="1" x="384"/>
        <item m="1" x="385"/>
        <item m="1" x="568"/>
        <item m="1" x="386"/>
        <item m="1" x="387"/>
        <item m="1" x="388"/>
        <item m="1" x="389"/>
        <item m="1" x="390"/>
        <item m="1" x="1134"/>
        <item m="1" x="391"/>
        <item m="1" x="392"/>
        <item m="1" x="393"/>
        <item m="1" x="394"/>
        <item m="1" x="395"/>
        <item m="1" x="667"/>
        <item m="1" x="396"/>
        <item m="1" x="397"/>
        <item m="1" x="398"/>
        <item m="1" x="399"/>
        <item m="1" x="400"/>
        <item m="1" x="1266"/>
        <item m="1" x="401"/>
        <item m="1" x="402"/>
        <item m="1" x="403"/>
        <item m="1" x="404"/>
        <item m="1" x="456"/>
        <item m="1" x="1098"/>
        <item m="1" x="405"/>
        <item m="1" x="406"/>
        <item m="1" x="407"/>
        <item m="1" x="408"/>
        <item m="1" x="409"/>
        <item m="1" x="618"/>
        <item m="1" x="410"/>
        <item m="1" x="411"/>
        <item m="1" x="412"/>
        <item m="1" x="413"/>
        <item m="1" x="414"/>
        <item m="1" x="1208"/>
        <item m="1" x="415"/>
        <item m="1" x="416"/>
        <item m="1" x="417"/>
        <item m="1" x="418"/>
        <item m="1" x="419"/>
        <item m="1" x="750"/>
        <item m="1" x="420"/>
        <item m="1" x="421"/>
        <item m="1" x="422"/>
        <item m="1" x="423"/>
        <item m="1" x="424"/>
        <item m="1" x="1352"/>
        <item m="1" x="425"/>
        <item m="1" x="426"/>
        <item m="1" x="427"/>
        <item m="1" x="428"/>
        <item m="1" x="429"/>
        <item m="1" x="637"/>
        <item m="1" x="430"/>
        <item m="1" x="431"/>
        <item m="1" x="432"/>
        <item m="1" x="433"/>
        <item m="1" x="434"/>
        <item m="1" x="1232"/>
        <item m="1" x="435"/>
        <item m="1" x="436"/>
        <item m="1" x="437"/>
        <item m="1" x="438"/>
        <item m="1" x="439"/>
        <item m="1" x="774"/>
        <item m="1" x="440"/>
        <item m="1" x="441"/>
        <item m="1" x="442"/>
        <item m="1" x="443"/>
        <item m="1" x="444"/>
        <item m="1" x="1378"/>
        <item m="1" x="445"/>
        <item m="1" x="446"/>
        <item m="1" x="447"/>
        <item m="1" x="448"/>
        <item m="1" x="1172"/>
        <item m="1" x="449"/>
        <item m="1" x="450"/>
        <item m="1" x="451"/>
        <item m="1" x="452"/>
        <item m="1" x="453"/>
        <item m="1" x="715"/>
        <item m="1" x="454"/>
        <item m="1" x="455"/>
        <item m="1" x="261"/>
        <item m="1" x="262"/>
        <item m="1" x="263"/>
        <item m="1" x="1316"/>
        <item m="1" x="264"/>
        <item m="1" x="265"/>
        <item m="1" x="266"/>
        <item m="1" x="267"/>
        <item m="1" x="856"/>
        <item m="1" x="268"/>
        <item m="1" x="269"/>
        <item m="1" x="270"/>
        <item m="1" x="271"/>
        <item m="1" x="272"/>
        <item m="1" x="1192"/>
        <item m="1" x="273"/>
        <item m="1" x="274"/>
        <item m="1" x="275"/>
        <item m="1" x="276"/>
        <item m="1" x="738"/>
        <item m="1" x="277"/>
        <item m="1" x="278"/>
        <item m="1" x="279"/>
        <item m="1" x="280"/>
        <item m="1" x="281"/>
        <item m="1" x="1340"/>
        <item m="1" x="282"/>
        <item m="1" x="283"/>
        <item m="1" x="284"/>
        <item m="1" x="285"/>
        <item m="1" x="286"/>
        <item m="1" x="879"/>
        <item m="1" x="287"/>
        <item m="1" x="288"/>
        <item m="1" x="289"/>
        <item m="1" x="290"/>
        <item m="1" x="291"/>
        <item m="1" x="1479"/>
        <item m="1" x="292"/>
        <item m="1" x="293"/>
        <item m="1" x="294"/>
        <item m="1" x="295"/>
        <item m="1" x="296"/>
        <item m="1" x="1281"/>
        <item m="1" x="297"/>
        <item m="1" x="298"/>
        <item m="1" x="299"/>
        <item m="1" x="300"/>
        <item m="1" x="301"/>
        <item m="1" x="820"/>
        <item m="1" x="302"/>
        <item m="1" x="303"/>
        <item m="1" x="304"/>
        <item m="1" x="305"/>
        <item m="1" x="306"/>
        <item m="1" x="1431"/>
        <item m="1" x="307"/>
        <item m="1" x="308"/>
        <item m="1" x="309"/>
        <item m="1" x="310"/>
        <item m="1" x="311"/>
        <item m="1" x="962"/>
        <item m="1" x="312"/>
        <item m="1" x="313"/>
        <item m="1" x="314"/>
        <item m="1" x="315"/>
        <item m="1" x="316"/>
        <item m="1" x="762"/>
        <item m="1" x="317"/>
        <item m="1" x="318"/>
        <item m="1" x="319"/>
        <item m="1" x="320"/>
        <item m="1" x="1368"/>
        <item m="1" x="321"/>
        <item m="1" x="322"/>
        <item m="1" x="323"/>
        <item m="1" x="324"/>
        <item m="1" x="325"/>
        <item m="1" x="906"/>
        <item m="1" x="326"/>
        <item m="1" x="327"/>
        <item m="1" x="328"/>
        <item m="1" x="329"/>
        <item m="1" x="330"/>
        <item m="1" x="1505"/>
        <item m="1" x="331"/>
        <item m="1" x="332"/>
        <item m="1" x="333"/>
        <item m="1" x="334"/>
        <item m="1" x="335"/>
        <item m="1" x="1021"/>
        <item m="1" x="336"/>
        <item m="1" x="337"/>
        <item m="1" x="338"/>
        <item m="1" x="339"/>
        <item m="1" x="340"/>
        <item m="1" x="1392"/>
        <item m="1" x="341"/>
        <item m="1" x="342"/>
        <item m="1" x="343"/>
        <item m="1" x="486"/>
        <item m="1" x="928"/>
        <item m="1" x="457"/>
        <item m="1" x="458"/>
        <item m="1" x="459"/>
        <item m="1" x="460"/>
        <item m="1" x="461"/>
        <item m="1" x="1522"/>
        <item m="1" x="462"/>
        <item m="1" x="463"/>
        <item m="1" x="464"/>
        <item m="1" x="465"/>
        <item m="1" x="466"/>
        <item m="1" x="1033"/>
        <item m="1" x="467"/>
        <item m="1" x="468"/>
        <item m="1" x="469"/>
        <item m="1" x="470"/>
        <item m="1" x="471"/>
        <item m="1" x="869"/>
        <item m="1" x="472"/>
        <item m="1" x="473"/>
        <item m="1" x="474"/>
        <item m="1" x="475"/>
        <item m="1" x="931"/>
        <item m="1" x="476"/>
        <item m="1" x="477"/>
        <item m="1" x="478"/>
        <item m="1" x="479"/>
        <item m="1" x="480"/>
        <item m="1" x="999"/>
        <item m="1" x="481"/>
        <item m="1" x="482"/>
        <item m="1" x="483"/>
        <item m="1" x="504"/>
        <item m="1" x="484"/>
        <item m="1" x="515"/>
        <item m="1" x="485"/>
        <item m="1" x="1049"/>
        <item m="1" x="534"/>
        <item m="1" x="1058"/>
        <item m="1" x="1416"/>
        <item m="1" x="891"/>
        <item m="1" x="1457"/>
        <item m="1" x="933"/>
        <item m="1" x="1472"/>
        <item m="1" x="951"/>
        <item m="1" x="1492"/>
        <item m="1" x="984"/>
        <item m="1" x="1526"/>
        <item m="1" x="1001"/>
        <item m="1" x="1541"/>
        <item m="1" x="1013"/>
        <item m="1" x="506"/>
        <item m="1" x="1036"/>
        <item m="1" x="517"/>
        <item m="1" x="1044"/>
        <item m="1" x="527"/>
        <item m="1" x="179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80"/>
        <item m="1" x="181"/>
        <item m="1" x="182"/>
        <item m="1" x="183"/>
        <item m="1" x="184"/>
        <item m="1" x="185"/>
        <item m="1" x="240"/>
        <item m="1" x="186"/>
        <item m="1" x="187"/>
        <item m="1" x="241"/>
        <item m="1" x="242"/>
        <item m="1" x="258"/>
        <item m="1" x="259"/>
        <item m="1" x="243"/>
        <item m="1" x="244"/>
        <item m="1" x="245"/>
        <item m="1" x="246"/>
        <item m="1" x="118"/>
        <item m="1" x="247"/>
        <item m="1" x="248"/>
        <item m="1" x="249"/>
        <item m="1" x="119"/>
        <item m="1" x="120"/>
        <item m="1" x="250"/>
        <item m="1" x="251"/>
        <item m="1" x="252"/>
        <item m="1" x="253"/>
        <item m="1" x="25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255"/>
        <item m="1" x="256"/>
        <item m="1" x="25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0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 t="grand">
      <x/>
    </i>
  </rowItems>
  <colItems count="1">
    <i/>
  </colItems>
  <pageFields count="1">
    <pageField fld="2" hier="-1"/>
  </pageFields>
  <dataFields count="1">
    <dataField name="Average of Avg. Price" fld="6" subtotal="average" baseField="0" baseItem="0" numFmtId="164"/>
  </dataFields>
  <formats count="18">
    <format dxfId="99">
      <pivotArea outline="0" collapsedLevelsAreSubtotals="1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3" type="button" dataOnly="0" labelOnly="1" outline="0" axis="axisRow" fieldPosition="0"/>
    </format>
    <format dxfId="94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93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92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91">
      <pivotArea dataOnly="0" labelOnly="1" grandRow="1" outline="0" fieldPosition="0"/>
    </format>
    <format dxfId="90">
      <pivotArea dataOnly="0" labelOnly="1" outline="0" axis="axisValues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3" type="button" dataOnly="0" labelOnly="1" outline="0" axis="axisRow" fieldPosition="0"/>
    </format>
    <format dxfId="86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85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84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83">
      <pivotArea dataOnly="0" labelOnly="1" grandRow="1" outline="0" fieldPosition="0"/>
    </format>
    <format dxfId="8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J3:N14" firstHeaderRow="1" firstDataRow="2" firstDataCol="1" rowPageCount="1" colPageCount="1"/>
  <pivotFields count="19">
    <pivotField showAll="0"/>
    <pivotField showAll="0"/>
    <pivotField axis="axisPage" multipleItemSelectionAllowed="1" showAll="0">
      <items count="6">
        <item h="1" m="1" x="3"/>
        <item h="1" x="1"/>
        <item x="0"/>
        <item h="1" x="2"/>
        <item h="1" m="1" x="4"/>
        <item t="default"/>
      </items>
    </pivotField>
    <pivotField axis="axisRow" showAll="0" sortType="ascending">
      <items count="1543">
        <item m="1" x="260"/>
        <item m="1" x="518"/>
        <item m="1" x="1045"/>
        <item m="1" x="528"/>
        <item m="1" x="1059"/>
        <item m="1" x="541"/>
        <item m="1" x="1068"/>
        <item m="1" x="550"/>
        <item m="1" x="1077"/>
        <item m="1" x="569"/>
        <item m="1" x="1099"/>
        <item m="1" x="582"/>
        <item m="1" x="1111"/>
        <item m="1" x="592"/>
        <item m="1" x="620"/>
        <item m="1" x="1155"/>
        <item m="1" x="639"/>
        <item m="1" x="1173"/>
        <item m="1" x="676"/>
        <item m="1" x="1213"/>
        <item m="1" x="695"/>
        <item m="1" x="1237"/>
        <item m="1" x="1050"/>
        <item m="1" x="543"/>
        <item m="1" x="1070"/>
        <item m="1" x="552"/>
        <item m="1" x="1078"/>
        <item m="1" x="559"/>
        <item m="1" x="1101"/>
        <item m="1" x="584"/>
        <item m="1" x="1113"/>
        <item m="1" x="593"/>
        <item m="1" x="1123"/>
        <item m="1" x="1157"/>
        <item m="1" x="641"/>
        <item m="1" x="1174"/>
        <item m="1" x="655"/>
        <item m="1" x="1215"/>
        <item m="1" x="697"/>
        <item m="1" x="1239"/>
        <item m="1" x="719"/>
        <item m="1" x="1072"/>
        <item m="1" x="562"/>
        <item m="1" x="1089"/>
        <item m="1" x="574"/>
        <item m="1" x="1104"/>
        <item m="1" x="586"/>
        <item m="1" x="1126"/>
        <item m="1" x="607"/>
        <item m="1" x="1141"/>
        <item m="1" x="624"/>
        <item m="1" x="1159"/>
        <item m="1" x="658"/>
        <item m="1" x="1196"/>
        <item m="1" x="681"/>
        <item m="1" x="1218"/>
        <item m="1" x="699"/>
        <item m="1" x="1259"/>
        <item m="1" x="740"/>
        <item m="1" x="1283"/>
        <item m="1" x="763"/>
        <item m="1" x="1301"/>
        <item m="1" x="1093"/>
        <item m="1" x="579"/>
        <item m="1" x="1107"/>
        <item m="1" x="588"/>
        <item m="1" x="1116"/>
        <item m="1" x="611"/>
        <item m="1" x="1146"/>
        <item m="1" x="627"/>
        <item m="1" x="1161"/>
        <item m="1" x="645"/>
        <item m="1" x="1200"/>
        <item m="1" x="686"/>
        <item m="1" x="1221"/>
        <item m="1" x="701"/>
        <item m="1" x="1243"/>
        <item m="1" x="742"/>
        <item m="1" x="1285"/>
        <item m="1" x="764"/>
        <item m="1" x="1302"/>
        <item m="1" x="783"/>
        <item m="1" x="1346"/>
        <item m="1" x="824"/>
        <item m="1" x="1119"/>
        <item m="1" x="601"/>
        <item m="1" x="1132"/>
        <item m="1" x="631"/>
        <item m="1" x="1164"/>
        <item m="1" x="648"/>
        <item m="1" x="1182"/>
        <item m="1" x="665"/>
        <item m="1" x="1225"/>
        <item m="1" x="704"/>
        <item m="1" x="1246"/>
        <item m="1" x="726"/>
        <item m="1" x="1264"/>
        <item m="1" x="767"/>
        <item m="1" x="1305"/>
        <item m="1" x="786"/>
        <item m="1" x="1328"/>
        <item m="1" x="804"/>
        <item m="1" x="846"/>
        <item m="1" x="1394"/>
        <item m="1" x="870"/>
        <item m="1" x="1417"/>
        <item m="1" x="1167"/>
        <item m="1" x="652"/>
        <item m="1" x="1185"/>
        <item m="1" x="669"/>
        <item m="1" x="1206"/>
        <item m="1" x="707"/>
        <item m="1" x="1250"/>
        <item m="1" x="729"/>
        <item m="1" x="1268"/>
        <item m="1" x="748"/>
        <item m="1" x="1308"/>
        <item m="1" x="790"/>
        <item m="1" x="1331"/>
        <item m="1" x="807"/>
        <item m="1" x="1350"/>
        <item m="1" x="848"/>
        <item m="1" x="1396"/>
        <item m="1" x="871"/>
        <item m="1" x="1418"/>
        <item m="1" x="892"/>
        <item m="1" x="1188"/>
        <item m="1" x="672"/>
        <item m="1" x="1210"/>
        <item m="1" x="1230"/>
        <item m="1" x="732"/>
        <item m="1" x="1271"/>
        <item m="1" x="752"/>
        <item m="1" x="1292"/>
        <item m="1" x="772"/>
        <item m="1" x="1334"/>
        <item m="1" x="810"/>
        <item m="1" x="1354"/>
        <item m="1" x="831"/>
        <item m="1" x="1376"/>
        <item m="1" x="873"/>
        <item m="1" x="1420"/>
        <item m="1" x="893"/>
        <item m="1" x="1440"/>
        <item m="1" x="913"/>
        <item m="1" x="1473"/>
        <item m="1" x="952"/>
        <item m="1" x="1493"/>
        <item m="1" x="1234"/>
        <item m="1" x="713"/>
        <item m="1" x="1274"/>
        <item m="1" x="756"/>
        <item m="1" x="1295"/>
        <item m="1" x="776"/>
        <item m="1" x="1314"/>
        <item m="1" x="812"/>
        <item m="1" x="1358"/>
        <item m="1" x="834"/>
        <item m="1" x="1380"/>
        <item m="1" x="854"/>
        <item m="1" x="1423"/>
        <item m="1" x="897"/>
        <item m="1" x="1443"/>
        <item m="1" x="916"/>
        <item m="1" x="1459"/>
        <item m="1" x="954"/>
        <item m="1" x="1495"/>
        <item m="1" x="971"/>
        <item m="1" x="1511"/>
        <item m="1" x="985"/>
        <item m="1" x="1298"/>
        <item m="1" x="779"/>
        <item m="1" x="1318"/>
        <item m="1" x="797"/>
        <item m="1" x="1360"/>
        <item m="1" x="837"/>
        <item m="1" x="1383"/>
        <item m="1" x="858"/>
        <item m="1" x="1403"/>
        <item m="1" x="899"/>
        <item m="1" x="1446"/>
        <item m="1" x="919"/>
        <item m="1" x="1462"/>
        <item m="1" x="938"/>
        <item m="1" x="1497"/>
        <item m="1" x="973"/>
        <item m="1" x="1512"/>
        <item m="1" x="986"/>
        <item m="1" x="1528"/>
        <item m="1" x="1014"/>
        <item m="1" x="1321"/>
        <item m="1" x="800"/>
        <item m="1" x="1342"/>
        <item m="1" x="818"/>
        <item m="1" x="1386"/>
        <item m="1" x="861"/>
        <item m="1" x="1406"/>
        <item m="1" x="882"/>
        <item m="1" x="1429"/>
        <item m="1" x="1465"/>
        <item m="1" x="941"/>
        <item m="1" x="1482"/>
        <item m="1" x="960"/>
        <item m="1" x="1515"/>
        <item m="1" x="989"/>
        <item m="1" x="1531"/>
        <item m="1" x="1003"/>
        <item m="1" x="488"/>
        <item m="1" x="1027"/>
        <item m="1" x="507"/>
        <item m="1" x="1037"/>
        <item m="1" x="520"/>
        <item m="1" x="1366"/>
        <item m="1" x="864"/>
        <item m="1" x="1410"/>
        <item m="1" x="885"/>
        <item m="1" x="1433"/>
        <item m="1" x="904"/>
        <item m="1" x="945"/>
        <item m="1" x="1485"/>
        <item m="1" x="964"/>
        <item m="1" x="1503"/>
        <item m="1" x="992"/>
        <item m="1" x="1535"/>
        <item m="1" x="1006"/>
        <item m="1" x="491"/>
        <item m="1" x="1019"/>
        <item m="1" x="509"/>
        <item m="1" x="1039"/>
        <item m="1" x="521"/>
        <item m="1" x="531"/>
        <item m="1" x="887"/>
        <item m="1" x="1435"/>
        <item m="1" x="908"/>
        <item m="1" x="1453"/>
        <item m="1" x="926"/>
        <item m="1" x="1488"/>
        <item m="1" x="967"/>
        <item m="1" x="1507"/>
        <item m="1" x="980"/>
        <item m="1" x="1520"/>
        <item m="1" x="1009"/>
        <item m="1" x="494"/>
        <item m="1" x="1023"/>
        <item m="1" x="519"/>
        <item m="1" x="1046"/>
        <item m="1" x="535"/>
        <item m="1" x="1060"/>
        <item m="1" x="542"/>
        <item m="1" x="1069"/>
        <item m="1" x="551"/>
        <item m="1" x="1086"/>
        <item m="1" x="570"/>
        <item m="1" x="1100"/>
        <item m="1" x="583"/>
        <item m="1" x="1112"/>
        <item m="1" x="1138"/>
        <item m="1" x="621"/>
        <item m="1" x="1156"/>
        <item m="1" x="640"/>
        <item m="1" x="1193"/>
        <item m="1" x="677"/>
        <item m="1" x="1214"/>
        <item m="1" x="696"/>
        <item m="1" x="1238"/>
        <item m="1" x="1062"/>
        <item m="1" x="545"/>
        <item m="1" x="1071"/>
        <item m="1" x="553"/>
        <item m="1" x="1080"/>
        <item m="1" x="572"/>
        <item m="1" x="1103"/>
        <item m="1" x="585"/>
        <item m="1" x="1114"/>
        <item m="1" x="594"/>
        <item m="1" x="623"/>
        <item m="1" x="1158"/>
        <item m="1" x="642"/>
        <item m="1" x="1176"/>
        <item m="1" x="679"/>
        <item m="1" x="1217"/>
        <item m="1" x="698"/>
        <item m="1" x="1240"/>
        <item m="1" x="720"/>
        <item m="1" x="555"/>
        <item m="1" x="1082"/>
        <item m="1" x="564"/>
        <item m="1" x="1091"/>
        <item m="1" x="577"/>
        <item m="1" x="1115"/>
        <item m="1" x="596"/>
        <item m="1" x="1127"/>
        <item m="1" x="609"/>
        <item m="1" x="1144"/>
        <item m="1" x="644"/>
        <item m="1" x="1178"/>
        <item m="1" x="660"/>
        <item m="1" x="1198"/>
        <item m="1" x="684"/>
        <item m="1" x="1242"/>
        <item m="1" x="721"/>
        <item m="1" x="1260"/>
        <item m="1" x="741"/>
        <item m="1" x="1284"/>
        <item m="1" x="782"/>
        <item m="1" x="1324"/>
        <item m="1" x="1095"/>
        <item m="1" x="580"/>
        <item m="1" x="1109"/>
        <item m="1" x="599"/>
        <item m="1" x="1130"/>
        <item m="1" x="613"/>
        <item m="1" x="1147"/>
        <item m="1" x="629"/>
        <item m="1" x="1180"/>
        <item m="1" x="663"/>
        <item m="1" x="1202"/>
        <item m="1" x="687"/>
        <item m="1" x="1223"/>
        <item m="1" x="724"/>
        <item m="1" x="1262"/>
        <item m="1" x="744"/>
        <item m="1" x="1286"/>
        <item m="1" x="765"/>
        <item m="1" x="1326"/>
        <item m="1" x="803"/>
        <item m="1" x="1347"/>
        <item m="1" x="825"/>
        <item m="1" x="1121"/>
        <item m="1" x="615"/>
        <item m="1" x="1149"/>
        <item m="1" x="632"/>
        <item m="1" x="1165"/>
        <item m="1" x="650"/>
        <item m="1" x="1204"/>
        <item m="1" x="689"/>
        <item m="1" x="1226"/>
        <item m="1" x="705"/>
        <item m="1" x="1248"/>
        <item m="1" x="746"/>
        <item m="1" x="1288"/>
        <item m="1" x="768"/>
        <item m="1" x="1306"/>
        <item m="1" x="788"/>
        <item m="1" x="827"/>
        <item m="1" x="1372"/>
        <item m="1" x="847"/>
        <item m="1" x="1395"/>
        <item m="1" x="1151"/>
        <item m="1" x="634"/>
        <item m="1" x="1169"/>
        <item m="1" x="653"/>
        <item m="1" x="1186"/>
        <item m="1" x="691"/>
        <item m="1" x="1228"/>
        <item m="1" x="709"/>
        <item m="1" x="1251"/>
        <item m="1" x="730"/>
        <item m="1" x="1290"/>
        <item m="1" x="770"/>
        <item m="1" x="1310"/>
        <item m="1" x="791"/>
        <item m="1" x="1332"/>
        <item m="1" x="829"/>
        <item m="1" x="1374"/>
        <item m="1" x="850"/>
        <item m="1" x="1397"/>
        <item m="1" x="872"/>
        <item m="1" x="1439"/>
        <item m="1" x="912"/>
        <item m="1" x="1189"/>
        <item m="1" x="673"/>
        <item m="1" x="711"/>
        <item m="1" x="1253"/>
        <item m="1" x="733"/>
        <item m="1" x="1272"/>
        <item m="1" x="754"/>
        <item m="1" x="1312"/>
        <item m="1" x="793"/>
        <item m="1" x="1335"/>
        <item m="1" x="811"/>
        <item m="1" x="1356"/>
        <item m="1" x="852"/>
        <item m="1" x="1399"/>
        <item m="1" x="874"/>
        <item m="1" x="1421"/>
        <item m="1" x="895"/>
        <item m="1" x="1458"/>
        <item m="1" x="934"/>
        <item m="1" x="1474"/>
        <item m="1" x="953"/>
        <item m="1" x="1494"/>
        <item m="1" x="1255"/>
        <item m="1" x="735"/>
        <item m="1" x="1276"/>
        <item m="1" x="757"/>
        <item m="1" x="1296"/>
        <item m="1" x="795"/>
        <item m="1" x="1337"/>
        <item m="1" x="814"/>
        <item m="1" x="1359"/>
        <item m="1" x="835"/>
        <item m="1" x="1401"/>
        <item m="1" x="876"/>
        <item m="1" x="1425"/>
        <item m="1" x="898"/>
        <item m="1" x="1444"/>
        <item m="1" x="936"/>
        <item m="1" x="1476"/>
        <item m="1" x="956"/>
        <item m="1" x="1496"/>
        <item m="1" x="972"/>
        <item m="1" x="1527"/>
        <item m="1" x="1278"/>
        <item m="1" x="759"/>
        <item m="1" x="1299"/>
        <item m="1" x="780"/>
        <item m="1" x="816"/>
        <item m="1" x="1362"/>
        <item m="1" x="838"/>
        <item m="1" x="1384"/>
        <item m="1" x="880"/>
        <item m="1" x="1427"/>
        <item m="1" x="901"/>
        <item m="1" x="1447"/>
        <item m="1" x="920"/>
        <item m="1" x="1480"/>
        <item m="1" x="958"/>
        <item m="1" x="1499"/>
        <item m="1" x="974"/>
        <item m="1" x="1513"/>
        <item m="1" x="1002"/>
        <item m="1" x="487"/>
        <item m="1" x="1015"/>
        <item m="1" x="1322"/>
        <item m="1" x="801"/>
        <item m="1" x="1364"/>
        <item m="1" x="840"/>
        <item m="1" x="1387"/>
        <item m="1" x="862"/>
        <item m="1" x="1408"/>
        <item m="1" x="1449"/>
        <item m="1" x="922"/>
        <item m="1" x="1466"/>
        <item m="1" x="943"/>
        <item m="1" x="1501"/>
        <item m="1" x="976"/>
        <item m="1" x="1516"/>
        <item m="1" x="990"/>
        <item m="1" x="1533"/>
        <item m="1" x="1017"/>
        <item m="1" x="498"/>
        <item m="1" x="1028"/>
        <item m="1" x="508"/>
        <item m="1" x="1038"/>
        <item m="1" x="842"/>
        <item m="1" x="1389"/>
        <item m="1" x="866"/>
        <item m="1" x="1411"/>
        <item m="1" x="886"/>
        <item m="1" x="1451"/>
        <item m="1" x="924"/>
        <item m="1" x="946"/>
        <item m="1" x="1486"/>
        <item m="1" x="978"/>
        <item m="1" x="1518"/>
        <item m="1" x="994"/>
        <item m="1" x="1536"/>
        <item m="1" x="1007"/>
        <item m="1" x="500"/>
        <item m="1" x="1030"/>
        <item m="1" x="511"/>
        <item m="1" x="522"/>
        <item m="1" x="1055"/>
        <item m="1" x="1413"/>
        <item m="1" x="888"/>
        <item m="1" x="1436"/>
        <item m="1" x="910"/>
        <item m="1" x="1469"/>
        <item m="1" x="948"/>
        <item m="1" x="1489"/>
        <item m="1" x="968"/>
        <item m="1" x="1509"/>
        <item m="1" x="996"/>
        <item m="1" x="1538"/>
        <item m="1" x="1010"/>
        <item m="1" x="495"/>
        <item m="1" x="1025"/>
        <item m="1" x="512"/>
        <item m="1" x="1041"/>
        <item m="1" x="524"/>
        <item m="1" x="1067"/>
        <item m="1" x="549"/>
        <item m="1" x="1076"/>
        <item m="1" x="558"/>
        <item m="1" x="529"/>
        <item m="1" x="1051"/>
        <item m="1" x="536"/>
        <item m="1" x="1061"/>
        <item m="1" x="544"/>
        <item m="1" x="1079"/>
        <item m="1" x="560"/>
        <item m="1" x="1087"/>
        <item m="1" x="571"/>
        <item m="1" x="1102"/>
        <item m="1" x="1124"/>
        <item m="1" x="605"/>
        <item m="1" x="1139"/>
        <item m="1" x="622"/>
        <item m="1" x="1175"/>
        <item m="1" x="656"/>
        <item m="1" x="1194"/>
        <item m="1" x="678"/>
        <item m="1" x="1216"/>
        <item m="1" x="1053"/>
        <item m="1" x="538"/>
        <item m="1" x="1064"/>
        <item m="1" x="546"/>
        <item m="1" x="1073"/>
        <item m="1" x="563"/>
        <item m="1" x="1090"/>
        <item m="1" x="575"/>
        <item m="1" x="1105"/>
        <item m="1" x="587"/>
        <item m="1" x="608"/>
        <item m="1" x="1142"/>
        <item m="1" x="625"/>
        <item m="1" x="1160"/>
        <item m="1" x="659"/>
        <item m="1" x="1197"/>
        <item m="1" x="682"/>
        <item m="1" x="1219"/>
        <item m="1" x="700"/>
        <item m="1" x="1074"/>
        <item m="1" x="556"/>
        <item m="1" x="1084"/>
        <item m="1" x="566"/>
        <item m="1" x="1094"/>
        <item m="1" x="589"/>
        <item m="1" x="1117"/>
        <item m="1" x="598"/>
        <item m="1" x="1129"/>
        <item m="1" x="612"/>
        <item m="1" x="1162"/>
        <item m="1" x="646"/>
        <item m="1" x="1179"/>
        <item m="1" x="662"/>
        <item m="1" x="1201"/>
        <item m="1" x="702"/>
        <item m="1" x="1244"/>
        <item m="1" x="723"/>
        <item m="1" x="1261"/>
        <item m="1" x="743"/>
        <item m="1" x="1303"/>
        <item m="1" x="784"/>
        <item m="1" x="1325"/>
        <item m="1" x="1096"/>
        <item m="1" x="581"/>
        <item m="1" x="1120"/>
        <item m="1" x="602"/>
        <item m="1" x="1133"/>
        <item m="1" x="614"/>
        <item m="1" x="1148"/>
        <item m="1" x="649"/>
        <item m="1" x="1183"/>
        <item m="1" x="666"/>
        <item m="1" x="1203"/>
        <item m="1" x="688"/>
        <item m="1" x="1247"/>
        <item m="1" x="727"/>
        <item m="1" x="1265"/>
        <item m="1" x="745"/>
        <item m="1" x="1287"/>
        <item m="1" x="787"/>
        <item m="1" x="1329"/>
        <item m="1" x="805"/>
        <item m="1" x="1348"/>
        <item m="1" x="826"/>
        <item m="1" x="1136"/>
        <item m="1" x="617"/>
        <item m="1" x="1150"/>
        <item m="1" x="633"/>
        <item m="1" x="1168"/>
        <item m="1" x="670"/>
        <item m="1" x="1207"/>
        <item m="1" x="690"/>
        <item m="1" x="1227"/>
        <item m="1" x="708"/>
        <item m="1" x="1269"/>
        <item m="1" x="749"/>
        <item m="1" x="1289"/>
        <item m="1" x="769"/>
        <item m="1" x="1309"/>
        <item m="1" x="808"/>
        <item m="1" x="1351"/>
        <item m="1" x="828"/>
        <item m="1" x="1373"/>
        <item m="1" x="849"/>
        <item m="1" x="1153"/>
        <item m="1" x="636"/>
        <item m="1" x="1170"/>
        <item m="1" x="654"/>
        <item m="1" x="1211"/>
        <item m="1" x="693"/>
        <item m="1" x="1231"/>
        <item m="1" x="710"/>
        <item m="1" x="1252"/>
        <item m="1" x="753"/>
        <item m="1" x="1293"/>
        <item m="1" x="773"/>
        <item m="1" x="1311"/>
        <item m="1" x="792"/>
        <item m="1" x="1355"/>
        <item m="1" x="832"/>
        <item m="1" x="1377"/>
        <item m="1" x="851"/>
        <item m="1" x="1398"/>
        <item m="1" x="894"/>
        <item m="1" x="1441"/>
        <item m="1" x="914"/>
        <item m="1" x="1190"/>
        <item m="1" x="675"/>
        <item m="1" x="714"/>
        <item m="1" x="1254"/>
        <item m="1" x="734"/>
        <item m="1" x="1275"/>
        <item m="1" x="777"/>
        <item m="1" x="1315"/>
        <item m="1" x="794"/>
        <item m="1" x="1336"/>
        <item m="1" x="813"/>
        <item m="1" x="1381"/>
        <item m="1" x="855"/>
        <item m="1" x="1400"/>
        <item m="1" x="875"/>
        <item m="1" x="1424"/>
        <item m="1" x="917"/>
        <item m="1" x="1460"/>
        <item m="1" x="935"/>
        <item m="1" x="1475"/>
        <item m="1" x="955"/>
        <item m="1" x="717"/>
        <item m="1" x="1257"/>
        <item m="1" x="737"/>
        <item m="1" x="1277"/>
        <item m="1" x="758"/>
        <item m="1" x="1319"/>
        <item m="1" x="798"/>
        <item m="1" x="1339"/>
        <item m="1" x="815"/>
        <item m="1" x="1361"/>
        <item m="1" x="859"/>
        <item m="1" x="1404"/>
        <item m="1" x="878"/>
        <item m="1" x="1426"/>
        <item m="1" x="900"/>
        <item m="1" x="1463"/>
        <item m="1" x="939"/>
        <item m="1" x="1478"/>
        <item m="1" x="957"/>
        <item m="1" x="1498"/>
        <item m="1" x="987"/>
        <item m="1" x="1529"/>
        <item m="1" x="1280"/>
        <item m="1" x="760"/>
        <item m="1" x="1300"/>
        <item m="1" x="1343"/>
        <item m="1" x="819"/>
        <item m="1" x="1363"/>
        <item m="1" x="839"/>
        <item m="1" x="1407"/>
        <item m="1" x="883"/>
        <item m="1" x="1430"/>
        <item m="1" x="902"/>
        <item m="1" x="1448"/>
        <item m="1" x="942"/>
        <item m="1" x="1483"/>
        <item m="1" x="961"/>
        <item m="1" x="1500"/>
        <item m="1" x="975"/>
        <item m="1" x="1532"/>
        <item m="1" x="1004"/>
        <item m="1" x="489"/>
        <item m="1" x="1016"/>
        <item m="1" x="1323"/>
        <item m="1" x="822"/>
        <item m="1" x="1367"/>
        <item m="1" x="841"/>
        <item m="1" x="1388"/>
        <item m="1" x="865"/>
        <item m="1" x="905"/>
        <item m="1" x="1450"/>
        <item m="1" x="923"/>
        <item m="1" x="1468"/>
        <item m="1" x="965"/>
        <item m="1" x="1504"/>
        <item m="1" x="977"/>
        <item m="1" x="1517"/>
        <item m="1" x="993"/>
        <item m="1" x="492"/>
        <item m="1" x="1020"/>
        <item m="1" x="499"/>
        <item m="1" x="1029"/>
        <item m="1" x="510"/>
        <item m="1" x="1370"/>
        <item m="1" x="844"/>
        <item m="1" x="1391"/>
        <item m="1" x="867"/>
        <item m="1" x="1412"/>
        <item m="1" x="909"/>
        <item m="1" x="1454"/>
        <item m="1" x="927"/>
        <item m="1" x="947"/>
        <item m="1" x="1508"/>
        <item m="1" x="981"/>
        <item m="1" x="1521"/>
        <item m="1" x="995"/>
        <item m="1" x="1537"/>
        <item m="1" x="1024"/>
        <item m="1" x="502"/>
        <item m="1" x="1032"/>
        <item m="1" x="1040"/>
        <item m="1" x="532"/>
        <item m="1" x="1056"/>
        <item m="1" x="1414"/>
        <item m="1" x="889"/>
        <item m="1" x="1438"/>
        <item m="1" x="930"/>
        <item m="1" x="1470"/>
        <item m="1" x="949"/>
        <item m="1" x="1490"/>
        <item m="1" x="970"/>
        <item m="1" x="1524"/>
        <item m="1" x="998"/>
        <item m="1" x="1539"/>
        <item m="1" x="1011"/>
        <item m="1" x="497"/>
        <item m="1" x="1034"/>
        <item m="1" x="514"/>
        <item m="1" x="1042"/>
        <item m="1" x="525"/>
        <item m="1" x="540"/>
        <item m="1" x="1047"/>
        <item m="1" x="530"/>
        <item m="1" x="1052"/>
        <item m="1" x="537"/>
        <item m="1" x="1063"/>
        <item m="1" x="554"/>
        <item m="1" x="1081"/>
        <item m="1" x="561"/>
        <item m="1" x="1088"/>
        <item m="1" x="573"/>
        <item m="1" x="595"/>
        <item m="1" x="1125"/>
        <item m="1" x="606"/>
        <item m="1" x="1140"/>
        <item m="1" x="643"/>
        <item m="1" x="1177"/>
        <item m="1" x="657"/>
        <item m="1" x="1195"/>
        <item m="1" x="680"/>
        <item m="1" x="1241"/>
        <item m="1" x="1054"/>
        <item m="1" x="539"/>
        <item m="1" x="1066"/>
        <item m="1" x="547"/>
        <item m="1" x="1083"/>
        <item m="1" x="565"/>
        <item m="1" x="1092"/>
        <item m="1" x="578"/>
        <item m="1" x="1106"/>
        <item m="1" x="597"/>
        <item m="1" x="1128"/>
        <item m="1" x="610"/>
        <item m="1" x="1145"/>
        <item m="1" x="626"/>
        <item m="1" x="661"/>
        <item m="1" x="1199"/>
        <item m="1" x="685"/>
        <item m="1" x="1220"/>
        <item m="1" x="722"/>
        <item m="1" x="1075"/>
        <item m="1" x="557"/>
        <item m="1" x="1085"/>
        <item m="1" x="567"/>
        <item m="1" x="1110"/>
        <item m="1" x="590"/>
        <item m="1" x="1118"/>
        <item m="1" x="600"/>
        <item m="1" x="1131"/>
        <item m="1" x="630"/>
        <item m="1" x="1163"/>
        <item m="1" x="647"/>
        <item m="1" x="1181"/>
        <item m="1" x="664"/>
        <item m="1" x="1224"/>
        <item m="1" x="703"/>
        <item m="1" x="1245"/>
        <item m="1" x="725"/>
        <item m="1" x="1263"/>
        <item m="1" x="766"/>
        <item m="1" x="1304"/>
        <item m="1" x="785"/>
        <item m="1" x="1327"/>
        <item m="1" x="1097"/>
        <item m="1" x="591"/>
        <item m="1" x="1122"/>
        <item m="1" x="603"/>
        <item m="1" x="1135"/>
        <item m="1" x="616"/>
        <item m="1" x="1166"/>
        <item m="1" x="651"/>
        <item m="1" x="1184"/>
        <item m="1" x="668"/>
        <item m="1" x="1205"/>
        <item m="1" x="706"/>
        <item m="1" x="1249"/>
        <item m="1" x="728"/>
        <item m="1" x="1267"/>
        <item m="1" x="747"/>
        <item m="1" x="1307"/>
        <item m="1" x="789"/>
        <item m="1" x="1330"/>
        <item m="1" x="806"/>
        <item m="1" x="1349"/>
        <item m="1" x="604"/>
        <item m="1" x="1137"/>
        <item m="1" x="619"/>
        <item m="1" x="1152"/>
        <item m="1" x="635"/>
        <item m="1" x="1187"/>
        <item m="1" x="671"/>
        <item m="1" x="1209"/>
        <item m="1" x="692"/>
        <item m="1" x="1229"/>
        <item m="1" x="731"/>
        <item m="1" x="1270"/>
        <item m="1" x="751"/>
        <item m="1" x="1291"/>
        <item m="1" x="771"/>
        <item m="1" x="1333"/>
        <item m="1" x="809"/>
        <item m="1" x="1353"/>
        <item m="1" x="830"/>
        <item m="1" x="1375"/>
        <item m="1" x="1419"/>
        <item m="1" x="1154"/>
        <item m="1" x="638"/>
        <item m="1" x="1171"/>
        <item m="1" x="674"/>
        <item m="1" x="1212"/>
        <item m="1" x="694"/>
        <item m="1" x="1233"/>
        <item m="1" x="712"/>
        <item m="1" x="1273"/>
        <item m="1" x="755"/>
        <item m="1" x="1294"/>
        <item m="1" x="775"/>
        <item m="1" x="1313"/>
        <item m="1" x="1357"/>
        <item m="1" x="833"/>
        <item m="1" x="1379"/>
        <item m="1" x="853"/>
        <item m="1" x="1422"/>
        <item m="1" x="896"/>
        <item m="1" x="1442"/>
        <item m="1" x="915"/>
        <item m="1" x="1191"/>
        <item m="1" x="1235"/>
        <item m="1" x="716"/>
        <item m="1" x="1256"/>
        <item m="1" x="736"/>
        <item m="1" x="1297"/>
        <item m="1" x="778"/>
        <item m="1" x="1317"/>
        <item m="1" x="796"/>
        <item m="1" x="1338"/>
        <item m="1" x="836"/>
        <item m="1" x="1382"/>
        <item m="1" x="857"/>
        <item m="1" x="1402"/>
        <item m="1" x="877"/>
        <item m="1" x="1445"/>
        <item m="1" x="918"/>
        <item m="1" x="1461"/>
        <item m="1" x="937"/>
        <item m="1" x="1477"/>
        <item m="1" x="1236"/>
        <item m="1" x="718"/>
        <item m="1" x="1258"/>
        <item m="1" x="739"/>
        <item m="1" x="1279"/>
        <item m="1" x="781"/>
        <item m="1" x="1320"/>
        <item m="1" x="799"/>
        <item m="1" x="1341"/>
        <item m="1" x="817"/>
        <item m="1" x="1385"/>
        <item m="1" x="860"/>
        <item m="1" x="1405"/>
        <item m="1" x="881"/>
        <item m="1" x="1428"/>
        <item m="1" x="921"/>
        <item m="1" x="1464"/>
        <item m="1" x="940"/>
        <item m="1" x="1481"/>
        <item m="1" x="959"/>
        <item m="1" x="1514"/>
        <item m="1" x="988"/>
        <item m="1" x="1530"/>
        <item m="1" x="1282"/>
        <item m="1" x="761"/>
        <item m="1" x="802"/>
        <item m="1" x="1344"/>
        <item m="1" x="821"/>
        <item m="1" x="1365"/>
        <item m="1" x="863"/>
        <item m="1" x="1409"/>
        <item m="1" x="884"/>
        <item m="1" x="1432"/>
        <item m="1" x="903"/>
        <item m="1" x="1467"/>
        <item m="1" x="944"/>
        <item m="1" x="1484"/>
        <item m="1" x="963"/>
        <item m="1" x="1502"/>
        <item m="1" x="991"/>
        <item m="1" x="1534"/>
        <item m="1" x="1005"/>
        <item m="1" x="490"/>
        <item m="1" x="1018"/>
        <item m="1" x="1345"/>
        <item m="1" x="823"/>
        <item m="1" x="1369"/>
        <item m="1" x="843"/>
        <item m="1" x="1390"/>
        <item m="1" x="1434"/>
        <item m="1" x="907"/>
        <item m="1" x="1452"/>
        <item m="1" x="925"/>
        <item m="1" x="1487"/>
        <item m="1" x="966"/>
        <item m="1" x="1506"/>
        <item m="1" x="979"/>
        <item m="1" x="1519"/>
        <item m="1" x="1008"/>
        <item m="1" x="493"/>
        <item m="1" x="1022"/>
        <item m="1" x="501"/>
        <item m="1" x="1031"/>
        <item m="1" x="523"/>
        <item m="1" x="1371"/>
        <item m="1" x="845"/>
        <item m="1" x="1393"/>
        <item m="1" x="868"/>
        <item m="1" x="1437"/>
        <item m="1" x="911"/>
        <item m="1" x="1455"/>
        <item m="1" x="929"/>
        <item m="1" x="969"/>
        <item m="1" x="1510"/>
        <item m="1" x="982"/>
        <item m="1" x="1523"/>
        <item m="1" x="997"/>
        <item m="1" x="496"/>
        <item m="1" x="1026"/>
        <item m="1" x="503"/>
        <item m="1" x="513"/>
        <item m="1" x="1048"/>
        <item m="1" x="533"/>
        <item m="1" x="1057"/>
        <item m="1" x="1415"/>
        <item m="1" x="890"/>
        <item m="1" x="1456"/>
        <item m="1" x="932"/>
        <item m="1" x="1471"/>
        <item m="1" x="950"/>
        <item m="1" x="1491"/>
        <item m="1" x="983"/>
        <item m="1" x="1525"/>
        <item m="1" x="1000"/>
        <item m="1" x="1540"/>
        <item m="1" x="1012"/>
        <item m="1" x="505"/>
        <item m="1" x="1035"/>
        <item m="1" x="516"/>
        <item m="1" x="1043"/>
        <item m="1" x="526"/>
        <item m="1" x="344"/>
        <item m="1" x="345"/>
        <item m="1" x="346"/>
        <item m="1" x="347"/>
        <item m="1" x="1065"/>
        <item m="1" x="348"/>
        <item m="1" x="349"/>
        <item m="1" x="350"/>
        <item m="1" x="351"/>
        <item m="1" x="352"/>
        <item m="1" x="576"/>
        <item m="1" x="353"/>
        <item m="1" x="354"/>
        <item m="1" x="355"/>
        <item m="1" x="356"/>
        <item m="1" x="1143"/>
        <item m="1" x="357"/>
        <item m="1" x="358"/>
        <item m="1" x="359"/>
        <item m="1" x="360"/>
        <item m="1" x="361"/>
        <item m="1" x="683"/>
        <item m="1" x="362"/>
        <item m="1" x="363"/>
        <item m="1" x="364"/>
        <item m="1" x="365"/>
        <item m="1" x="366"/>
        <item m="1" x="548"/>
        <item m="1" x="367"/>
        <item m="1" x="368"/>
        <item m="1" x="369"/>
        <item m="1" x="370"/>
        <item m="1" x="371"/>
        <item m="1" x="1108"/>
        <item m="1" x="372"/>
        <item m="1" x="373"/>
        <item m="1" x="374"/>
        <item m="1" x="375"/>
        <item m="1" x="376"/>
        <item m="1" x="628"/>
        <item m="1" x="377"/>
        <item m="1" x="378"/>
        <item m="1" x="379"/>
        <item m="1" x="380"/>
        <item m="1" x="1222"/>
        <item m="1" x="381"/>
        <item m="1" x="382"/>
        <item m="1" x="383"/>
        <item m="1" x="384"/>
        <item m="1" x="385"/>
        <item m="1" x="568"/>
        <item m="1" x="386"/>
        <item m="1" x="387"/>
        <item m="1" x="388"/>
        <item m="1" x="389"/>
        <item m="1" x="390"/>
        <item m="1" x="1134"/>
        <item m="1" x="391"/>
        <item m="1" x="392"/>
        <item m="1" x="393"/>
        <item m="1" x="394"/>
        <item m="1" x="395"/>
        <item m="1" x="667"/>
        <item m="1" x="396"/>
        <item m="1" x="397"/>
        <item m="1" x="398"/>
        <item m="1" x="399"/>
        <item m="1" x="400"/>
        <item m="1" x="1266"/>
        <item m="1" x="401"/>
        <item m="1" x="402"/>
        <item m="1" x="403"/>
        <item m="1" x="404"/>
        <item m="1" x="456"/>
        <item m="1" x="1098"/>
        <item m="1" x="405"/>
        <item m="1" x="406"/>
        <item m="1" x="407"/>
        <item m="1" x="408"/>
        <item m="1" x="409"/>
        <item m="1" x="618"/>
        <item m="1" x="410"/>
        <item m="1" x="411"/>
        <item m="1" x="412"/>
        <item m="1" x="413"/>
        <item m="1" x="414"/>
        <item m="1" x="1208"/>
        <item m="1" x="415"/>
        <item m="1" x="416"/>
        <item m="1" x="417"/>
        <item m="1" x="418"/>
        <item m="1" x="419"/>
        <item m="1" x="750"/>
        <item m="1" x="420"/>
        <item m="1" x="421"/>
        <item m="1" x="422"/>
        <item m="1" x="423"/>
        <item m="1" x="424"/>
        <item m="1" x="1352"/>
        <item m="1" x="425"/>
        <item m="1" x="426"/>
        <item m="1" x="427"/>
        <item m="1" x="428"/>
        <item m="1" x="429"/>
        <item m="1" x="637"/>
        <item m="1" x="430"/>
        <item m="1" x="431"/>
        <item m="1" x="432"/>
        <item m="1" x="433"/>
        <item m="1" x="434"/>
        <item m="1" x="1232"/>
        <item m="1" x="435"/>
        <item m="1" x="436"/>
        <item m="1" x="437"/>
        <item m="1" x="438"/>
        <item m="1" x="439"/>
        <item m="1" x="774"/>
        <item m="1" x="440"/>
        <item m="1" x="441"/>
        <item m="1" x="442"/>
        <item m="1" x="443"/>
        <item m="1" x="444"/>
        <item m="1" x="1378"/>
        <item m="1" x="445"/>
        <item m="1" x="446"/>
        <item m="1" x="447"/>
        <item m="1" x="448"/>
        <item m="1" x="1172"/>
        <item m="1" x="449"/>
        <item m="1" x="450"/>
        <item m="1" x="451"/>
        <item m="1" x="452"/>
        <item m="1" x="453"/>
        <item m="1" x="715"/>
        <item m="1" x="454"/>
        <item m="1" x="455"/>
        <item m="1" x="261"/>
        <item m="1" x="262"/>
        <item m="1" x="263"/>
        <item m="1" x="1316"/>
        <item m="1" x="264"/>
        <item m="1" x="265"/>
        <item m="1" x="266"/>
        <item m="1" x="267"/>
        <item m="1" x="856"/>
        <item m="1" x="268"/>
        <item m="1" x="269"/>
        <item m="1" x="270"/>
        <item m="1" x="271"/>
        <item m="1" x="272"/>
        <item m="1" x="1192"/>
        <item m="1" x="273"/>
        <item m="1" x="274"/>
        <item m="1" x="275"/>
        <item m="1" x="276"/>
        <item m="1" x="738"/>
        <item m="1" x="277"/>
        <item m="1" x="278"/>
        <item m="1" x="279"/>
        <item m="1" x="280"/>
        <item m="1" x="281"/>
        <item m="1" x="1340"/>
        <item m="1" x="282"/>
        <item m="1" x="283"/>
        <item m="1" x="284"/>
        <item m="1" x="285"/>
        <item m="1" x="286"/>
        <item m="1" x="879"/>
        <item m="1" x="287"/>
        <item m="1" x="288"/>
        <item m="1" x="289"/>
        <item m="1" x="290"/>
        <item m="1" x="291"/>
        <item m="1" x="1479"/>
        <item m="1" x="292"/>
        <item m="1" x="293"/>
        <item m="1" x="294"/>
        <item m="1" x="295"/>
        <item m="1" x="296"/>
        <item m="1" x="1281"/>
        <item m="1" x="297"/>
        <item m="1" x="298"/>
        <item m="1" x="299"/>
        <item m="1" x="300"/>
        <item m="1" x="301"/>
        <item m="1" x="820"/>
        <item m="1" x="302"/>
        <item m="1" x="303"/>
        <item m="1" x="304"/>
        <item m="1" x="305"/>
        <item m="1" x="306"/>
        <item m="1" x="1431"/>
        <item m="1" x="307"/>
        <item m="1" x="308"/>
        <item m="1" x="309"/>
        <item m="1" x="310"/>
        <item m="1" x="311"/>
        <item m="1" x="962"/>
        <item m="1" x="312"/>
        <item m="1" x="313"/>
        <item m="1" x="314"/>
        <item m="1" x="315"/>
        <item m="1" x="316"/>
        <item m="1" x="762"/>
        <item m="1" x="317"/>
        <item m="1" x="318"/>
        <item m="1" x="319"/>
        <item m="1" x="320"/>
        <item m="1" x="1368"/>
        <item m="1" x="321"/>
        <item m="1" x="322"/>
        <item m="1" x="323"/>
        <item m="1" x="324"/>
        <item m="1" x="325"/>
        <item m="1" x="906"/>
        <item m="1" x="326"/>
        <item m="1" x="327"/>
        <item m="1" x="328"/>
        <item m="1" x="329"/>
        <item m="1" x="330"/>
        <item m="1" x="1505"/>
        <item m="1" x="331"/>
        <item m="1" x="332"/>
        <item m="1" x="333"/>
        <item m="1" x="334"/>
        <item m="1" x="335"/>
        <item m="1" x="1021"/>
        <item m="1" x="336"/>
        <item m="1" x="337"/>
        <item m="1" x="338"/>
        <item m="1" x="339"/>
        <item m="1" x="340"/>
        <item m="1" x="1392"/>
        <item m="1" x="341"/>
        <item m="1" x="342"/>
        <item m="1" x="343"/>
        <item m="1" x="486"/>
        <item m="1" x="928"/>
        <item m="1" x="457"/>
        <item m="1" x="458"/>
        <item m="1" x="459"/>
        <item m="1" x="460"/>
        <item m="1" x="461"/>
        <item m="1" x="1522"/>
        <item m="1" x="462"/>
        <item m="1" x="463"/>
        <item m="1" x="464"/>
        <item m="1" x="465"/>
        <item m="1" x="466"/>
        <item m="1" x="1033"/>
        <item m="1" x="467"/>
        <item m="1" x="468"/>
        <item m="1" x="469"/>
        <item m="1" x="470"/>
        <item m="1" x="471"/>
        <item m="1" x="869"/>
        <item m="1" x="472"/>
        <item m="1" x="473"/>
        <item m="1" x="474"/>
        <item m="1" x="475"/>
        <item m="1" x="931"/>
        <item m="1" x="476"/>
        <item m="1" x="477"/>
        <item m="1" x="478"/>
        <item m="1" x="479"/>
        <item m="1" x="480"/>
        <item m="1" x="999"/>
        <item m="1" x="481"/>
        <item m="1" x="482"/>
        <item m="1" x="483"/>
        <item m="1" x="504"/>
        <item m="1" x="484"/>
        <item m="1" x="515"/>
        <item m="1" x="485"/>
        <item m="1" x="1049"/>
        <item m="1" x="534"/>
        <item m="1" x="1058"/>
        <item m="1" x="1416"/>
        <item m="1" x="891"/>
        <item m="1" x="1457"/>
        <item m="1" x="933"/>
        <item m="1" x="1472"/>
        <item m="1" x="951"/>
        <item m="1" x="1492"/>
        <item m="1" x="984"/>
        <item m="1" x="1526"/>
        <item m="1" x="1001"/>
        <item m="1" x="1541"/>
        <item m="1" x="1013"/>
        <item m="1" x="506"/>
        <item m="1" x="1036"/>
        <item m="1" x="517"/>
        <item m="1" x="1044"/>
        <item m="1" x="527"/>
        <item m="1" x="179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80"/>
        <item m="1" x="181"/>
        <item m="1" x="182"/>
        <item m="1" x="183"/>
        <item m="1" x="184"/>
        <item m="1" x="185"/>
        <item m="1" x="240"/>
        <item m="1" x="186"/>
        <item m="1" x="187"/>
        <item m="1" x="241"/>
        <item m="1" x="242"/>
        <item m="1" x="258"/>
        <item m="1" x="259"/>
        <item m="1" x="243"/>
        <item m="1" x="244"/>
        <item m="1" x="245"/>
        <item m="1" x="246"/>
        <item m="1" x="118"/>
        <item m="1" x="247"/>
        <item m="1" x="248"/>
        <item m="1" x="249"/>
        <item m="1" x="119"/>
        <item m="1" x="120"/>
        <item m="1" x="250"/>
        <item m="1" x="251"/>
        <item m="1" x="252"/>
        <item m="1" x="253"/>
        <item m="1" x="254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255"/>
        <item m="1" x="256"/>
        <item m="1" x="25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6">
        <item x="2"/>
        <item m="1" x="5"/>
        <item x="1"/>
        <item x="0"/>
        <item x="3"/>
        <item m="1" x="13"/>
        <item m="1" x="6"/>
        <item m="1" x="12"/>
        <item m="1" x="4"/>
        <item m="1" x="10"/>
        <item m="1" x="11"/>
        <item m="1" x="7"/>
        <item m="1" x="8"/>
        <item m="1" x="9"/>
        <item m="1" x="14"/>
        <item t="default"/>
      </items>
    </pivotField>
  </pivotFields>
  <rowFields count="1">
    <field x="3"/>
  </rowFields>
  <rowItems count="10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 t="grand">
      <x/>
    </i>
  </rowItems>
  <colFields count="1">
    <field x="18"/>
  </colFields>
  <colItems count="4">
    <i>
      <x/>
    </i>
    <i>
      <x v="2"/>
    </i>
    <i>
      <x v="3"/>
    </i>
    <i t="grand">
      <x/>
    </i>
  </colItems>
  <pageFields count="1">
    <pageField fld="2" hier="-1"/>
  </pageFields>
  <dataFields count="1">
    <dataField name="Average of Avg. Price" fld="6" subtotal="average" baseField="0" baseItem="0" numFmtId="164"/>
  </dataFields>
  <formats count="23">
    <format dxfId="122">
      <pivotArea outline="0" collapsedLevelsAreSubtotals="1" fieldPosition="0"/>
    </format>
    <format dxfId="121">
      <pivotArea type="topRight" dataOnly="0" labelOnly="1" outline="0" fieldPosition="0"/>
    </format>
    <format dxfId="120">
      <pivotArea dataOnly="0" labelOnly="1" grandCol="1" outline="0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type="topRight" dataOnly="0" labelOnly="1" outline="0" fieldPosition="0"/>
    </format>
    <format dxfId="115">
      <pivotArea field="3" type="button" dataOnly="0" labelOnly="1" outline="0" axis="axisRow" fieldPosition="0"/>
    </format>
    <format dxfId="114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113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112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11">
      <pivotArea dataOnly="0" labelOnly="1" grandRow="1" outline="0" fieldPosition="0"/>
    </format>
    <format dxfId="110">
      <pivotArea dataOnly="0" labelOnly="1" grandCol="1" outline="0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type="topRight" dataOnly="0" labelOnly="1" outline="0" fieldPosition="0"/>
    </format>
    <format dxfId="105">
      <pivotArea field="3" type="button" dataOnly="0" labelOnly="1" outline="0" axis="axisRow" fieldPosition="0"/>
    </format>
    <format dxfId="104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103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102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101">
      <pivotArea dataOnly="0" labelOnly="1" grandRow="1" outline="0" fieldPosition="0"/>
    </format>
    <format dxfId="10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ymarketnews.ams.usda.gov/public_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03ED-7745-694B-AC29-7C1B7DC48D04}">
  <sheetPr>
    <tabColor rgb="FFFFFF00"/>
  </sheetPr>
  <dimension ref="A1:C8"/>
  <sheetViews>
    <sheetView tabSelected="1" workbookViewId="0">
      <selection activeCell="C7" sqref="C7"/>
    </sheetView>
  </sheetViews>
  <sheetFormatPr baseColWidth="10" defaultColWidth="11.1640625" defaultRowHeight="16" x14ac:dyDescent="0.2"/>
  <cols>
    <col min="1" max="1" width="19" bestFit="1" customWidth="1"/>
    <col min="2" max="2" width="12.6640625" bestFit="1" customWidth="1"/>
    <col min="3" max="3" width="66.5" bestFit="1" customWidth="1"/>
  </cols>
  <sheetData>
    <row r="1" spans="1:3" ht="104" customHeight="1" x14ac:dyDescent="0.2"/>
    <row r="2" spans="1:3" x14ac:dyDescent="0.2">
      <c r="A2" s="10" t="s">
        <v>29</v>
      </c>
      <c r="B2" s="10" t="s">
        <v>1</v>
      </c>
      <c r="C2" s="10" t="s">
        <v>30</v>
      </c>
    </row>
    <row r="3" spans="1:3" x14ac:dyDescent="0.2">
      <c r="A3" s="5" t="s">
        <v>41</v>
      </c>
      <c r="B3" s="12" t="s">
        <v>32</v>
      </c>
      <c r="C3" s="4" t="s">
        <v>37</v>
      </c>
    </row>
    <row r="4" spans="1:3" x14ac:dyDescent="0.2">
      <c r="A4" s="5" t="s">
        <v>31</v>
      </c>
      <c r="B4" s="12" t="s">
        <v>32</v>
      </c>
      <c r="C4" s="6" t="s">
        <v>48</v>
      </c>
    </row>
    <row r="5" spans="1:3" x14ac:dyDescent="0.2">
      <c r="A5" s="7" t="s">
        <v>23</v>
      </c>
      <c r="B5" s="13" t="s">
        <v>32</v>
      </c>
      <c r="C5" s="8" t="s">
        <v>38</v>
      </c>
    </row>
    <row r="6" spans="1:3" x14ac:dyDescent="0.2">
      <c r="A6" s="9" t="s">
        <v>33</v>
      </c>
      <c r="B6" s="14" t="s">
        <v>34</v>
      </c>
      <c r="C6" s="10" t="s">
        <v>39</v>
      </c>
    </row>
    <row r="7" spans="1:3" x14ac:dyDescent="0.2">
      <c r="A7" s="11" t="s">
        <v>35</v>
      </c>
      <c r="B7" s="10" t="s">
        <v>36</v>
      </c>
      <c r="C7" s="27" t="s">
        <v>49</v>
      </c>
    </row>
    <row r="8" spans="1:3" x14ac:dyDescent="0.2">
      <c r="A8" s="28" t="s">
        <v>40</v>
      </c>
      <c r="B8" s="29"/>
      <c r="C8" s="30"/>
    </row>
  </sheetData>
  <mergeCells count="1">
    <mergeCell ref="A8:C8"/>
  </mergeCells>
  <hyperlinks>
    <hyperlink ref="C7" r:id="rId1" xr:uid="{C7D2AA50-665B-BB4D-AF36-CD0997297F7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367"/>
  <sheetViews>
    <sheetView zoomScale="90" zoomScaleNormal="90" workbookViewId="0">
      <pane ySplit="4" topLeftCell="A5" activePane="bottomLeft" state="frozen"/>
      <selection pane="bottomLeft" activeCell="G2" sqref="G2:G16"/>
    </sheetView>
  </sheetViews>
  <sheetFormatPr baseColWidth="10" defaultColWidth="10.83203125" defaultRowHeight="15" x14ac:dyDescent="0.15"/>
  <cols>
    <col min="1" max="1" width="16.33203125" style="1" bestFit="1" customWidth="1"/>
    <col min="2" max="2" width="32.83203125" style="2" bestFit="1" customWidth="1"/>
    <col min="3" max="5" width="10.83203125" style="1"/>
    <col min="6" max="6" width="11.5" style="1" bestFit="1" customWidth="1"/>
    <col min="7" max="7" width="11.5" style="2" bestFit="1" customWidth="1"/>
    <col min="8" max="9" width="10.83203125" style="1"/>
    <col min="10" max="10" width="23.5" style="1" bestFit="1" customWidth="1"/>
    <col min="11" max="11" width="32.83203125" style="2" bestFit="1" customWidth="1"/>
    <col min="12" max="12" width="15" style="2" bestFit="1" customWidth="1"/>
    <col min="13" max="13" width="12.5" style="2" bestFit="1" customWidth="1"/>
    <col min="14" max="14" width="15.33203125" style="2" bestFit="1" customWidth="1"/>
    <col min="15" max="15" width="10" style="1" bestFit="1" customWidth="1"/>
    <col min="16" max="16" width="9.83203125" style="1" bestFit="1" customWidth="1"/>
    <col min="17" max="17" width="16.83203125" style="1" bestFit="1" customWidth="1"/>
    <col min="18" max="18" width="9.83203125" style="1" bestFit="1" customWidth="1"/>
    <col min="19" max="19" width="10" style="1" bestFit="1" customWidth="1"/>
    <col min="20" max="20" width="16.83203125" style="1" bestFit="1" customWidth="1"/>
    <col min="21" max="21" width="9.83203125" style="1" bestFit="1" customWidth="1"/>
    <col min="22" max="22" width="10" style="1" bestFit="1" customWidth="1"/>
    <col min="23" max="23" width="10.6640625" style="1" bestFit="1" customWidth="1"/>
    <col min="24" max="24" width="15.33203125" style="1" bestFit="1" customWidth="1"/>
    <col min="25" max="16384" width="10.83203125" style="1"/>
  </cols>
  <sheetData>
    <row r="1" spans="1:24" x14ac:dyDescent="0.15">
      <c r="A1" s="16" t="s">
        <v>3</v>
      </c>
      <c r="B1" s="15" t="s">
        <v>19</v>
      </c>
      <c r="F1" s="1" t="s">
        <v>4</v>
      </c>
      <c r="G1" s="2" t="s">
        <v>27</v>
      </c>
      <c r="J1" s="16" t="s">
        <v>3</v>
      </c>
      <c r="K1" s="15" t="s">
        <v>19</v>
      </c>
      <c r="L1" s="1"/>
      <c r="M1" s="1"/>
      <c r="N1" s="1"/>
    </row>
    <row r="2" spans="1:24" x14ac:dyDescent="0.15">
      <c r="B2" s="1"/>
      <c r="F2" s="3">
        <v>45658</v>
      </c>
      <c r="G2" s="2">
        <f>G3</f>
        <v>0.51289377289377303</v>
      </c>
      <c r="K2" s="1"/>
      <c r="L2" s="1"/>
      <c r="M2" s="1"/>
      <c r="N2" s="1"/>
    </row>
    <row r="3" spans="1:24" ht="16" x14ac:dyDescent="0.2">
      <c r="A3" s="16" t="s">
        <v>24</v>
      </c>
      <c r="B3" s="17" t="s">
        <v>26</v>
      </c>
      <c r="F3" s="3">
        <f>F2+1</f>
        <v>45659</v>
      </c>
      <c r="G3" s="2">
        <f t="shared" ref="G3:G67" si="0">VLOOKUP(F3,A:B,2,FALSE)</f>
        <v>0.51289377289377303</v>
      </c>
      <c r="J3" s="16" t="s">
        <v>26</v>
      </c>
      <c r="K3" s="16" t="s">
        <v>28</v>
      </c>
      <c r="L3" s="17"/>
      <c r="M3" s="17"/>
      <c r="N3" s="17"/>
      <c r="O3"/>
      <c r="P3"/>
      <c r="Q3"/>
      <c r="R3"/>
      <c r="S3"/>
      <c r="T3"/>
      <c r="U3"/>
      <c r="V3"/>
      <c r="W3"/>
      <c r="X3"/>
    </row>
    <row r="4" spans="1:24" ht="16" x14ac:dyDescent="0.2">
      <c r="A4" s="18">
        <v>45659</v>
      </c>
      <c r="B4" s="17">
        <v>0.51289377289377303</v>
      </c>
      <c r="F4" s="3">
        <f t="shared" ref="F4:F67" si="1">F3+1</f>
        <v>45660</v>
      </c>
      <c r="G4" s="2">
        <f t="shared" si="0"/>
        <v>0.48809523809523814</v>
      </c>
      <c r="J4" s="16" t="s">
        <v>24</v>
      </c>
      <c r="K4" s="15" t="s">
        <v>76</v>
      </c>
      <c r="L4" s="15" t="s">
        <v>63</v>
      </c>
      <c r="M4" s="15" t="s">
        <v>55</v>
      </c>
      <c r="N4" s="17" t="s">
        <v>25</v>
      </c>
      <c r="O4"/>
      <c r="P4"/>
      <c r="Q4"/>
      <c r="R4"/>
      <c r="S4"/>
      <c r="T4"/>
      <c r="U4"/>
      <c r="V4"/>
      <c r="W4"/>
      <c r="X4"/>
    </row>
    <row r="5" spans="1:24" ht="16" x14ac:dyDescent="0.2">
      <c r="A5" s="18">
        <v>45660</v>
      </c>
      <c r="B5" s="17">
        <v>0.48809523809523814</v>
      </c>
      <c r="F5" s="3">
        <f t="shared" si="1"/>
        <v>45661</v>
      </c>
      <c r="G5" s="2">
        <f>G4</f>
        <v>0.48809523809523814</v>
      </c>
      <c r="J5" s="18">
        <v>45659</v>
      </c>
      <c r="K5" s="17"/>
      <c r="L5" s="17">
        <v>0.53769230769230769</v>
      </c>
      <c r="M5" s="17">
        <v>0.48809523809523814</v>
      </c>
      <c r="N5" s="17">
        <v>0.51289377289377291</v>
      </c>
      <c r="O5"/>
      <c r="P5"/>
      <c r="Q5"/>
      <c r="R5"/>
      <c r="S5"/>
      <c r="T5"/>
      <c r="U5"/>
      <c r="V5"/>
      <c r="W5"/>
      <c r="X5"/>
    </row>
    <row r="6" spans="1:24" ht="16" x14ac:dyDescent="0.2">
      <c r="A6" s="18">
        <v>45663</v>
      </c>
      <c r="B6" s="17">
        <v>0.48809523809523814</v>
      </c>
      <c r="F6" s="3">
        <f t="shared" si="1"/>
        <v>45662</v>
      </c>
      <c r="G6" s="2">
        <f>G7</f>
        <v>0.48809523809523814</v>
      </c>
      <c r="J6" s="18">
        <v>45660</v>
      </c>
      <c r="K6" s="17"/>
      <c r="L6" s="17"/>
      <c r="M6" s="17">
        <v>0.48809523809523814</v>
      </c>
      <c r="N6" s="17">
        <v>0.48809523809523814</v>
      </c>
      <c r="O6"/>
      <c r="P6"/>
      <c r="Q6"/>
      <c r="R6"/>
      <c r="S6"/>
      <c r="T6"/>
      <c r="U6"/>
      <c r="V6"/>
      <c r="W6"/>
      <c r="X6"/>
    </row>
    <row r="7" spans="1:24" ht="16" x14ac:dyDescent="0.2">
      <c r="A7" s="18">
        <v>45664</v>
      </c>
      <c r="B7" s="17">
        <v>0.50904761904761908</v>
      </c>
      <c r="F7" s="3">
        <f t="shared" si="1"/>
        <v>45663</v>
      </c>
      <c r="G7" s="2">
        <f t="shared" si="0"/>
        <v>0.48809523809523814</v>
      </c>
      <c r="J7" s="18">
        <v>45663</v>
      </c>
      <c r="K7" s="17"/>
      <c r="L7" s="17"/>
      <c r="M7" s="17">
        <v>0.48809523809523814</v>
      </c>
      <c r="N7" s="17">
        <v>0.48809523809523814</v>
      </c>
      <c r="O7"/>
      <c r="P7"/>
      <c r="Q7"/>
      <c r="R7"/>
      <c r="S7"/>
      <c r="T7"/>
      <c r="U7"/>
      <c r="V7"/>
      <c r="W7"/>
      <c r="X7"/>
    </row>
    <row r="8" spans="1:24" ht="16" x14ac:dyDescent="0.2">
      <c r="A8" s="18">
        <v>45665</v>
      </c>
      <c r="B8" s="17">
        <v>0.4846886446886447</v>
      </c>
      <c r="F8" s="3">
        <f t="shared" si="1"/>
        <v>45664</v>
      </c>
      <c r="G8" s="2">
        <f t="shared" si="0"/>
        <v>0.50904761904761908</v>
      </c>
      <c r="J8" s="18">
        <v>45664</v>
      </c>
      <c r="K8" s="17"/>
      <c r="L8" s="17">
        <v>0.53</v>
      </c>
      <c r="M8" s="17">
        <v>0.48809523809523814</v>
      </c>
      <c r="N8" s="17">
        <v>0.50904761904761908</v>
      </c>
      <c r="O8"/>
      <c r="P8"/>
      <c r="Q8"/>
      <c r="R8"/>
      <c r="S8"/>
      <c r="T8"/>
      <c r="U8"/>
      <c r="V8"/>
      <c r="W8"/>
      <c r="X8"/>
    </row>
    <row r="9" spans="1:24" ht="16" x14ac:dyDescent="0.2">
      <c r="A9" s="18">
        <v>45667</v>
      </c>
      <c r="B9" s="17">
        <v>0.4846886446886447</v>
      </c>
      <c r="F9" s="3">
        <f t="shared" si="1"/>
        <v>45665</v>
      </c>
      <c r="G9" s="2">
        <f t="shared" si="0"/>
        <v>0.4846886446886447</v>
      </c>
      <c r="J9" s="18">
        <v>45665</v>
      </c>
      <c r="K9" s="17"/>
      <c r="L9" s="17">
        <v>0.48128205128205132</v>
      </c>
      <c r="M9" s="17">
        <v>0.48809523809523814</v>
      </c>
      <c r="N9" s="17">
        <v>0.4846886446886447</v>
      </c>
      <c r="O9"/>
      <c r="P9"/>
      <c r="Q9"/>
      <c r="R9"/>
      <c r="S9"/>
      <c r="T9"/>
      <c r="U9"/>
      <c r="V9"/>
      <c r="W9"/>
      <c r="X9"/>
    </row>
    <row r="10" spans="1:24" ht="16" x14ac:dyDescent="0.2">
      <c r="A10" s="18">
        <v>45670</v>
      </c>
      <c r="B10" s="17">
        <v>0.45520146520146526</v>
      </c>
      <c r="F10" s="3">
        <f t="shared" si="1"/>
        <v>45666</v>
      </c>
      <c r="G10" s="2">
        <f>G9</f>
        <v>0.4846886446886447</v>
      </c>
      <c r="J10" s="18">
        <v>45667</v>
      </c>
      <c r="K10" s="17"/>
      <c r="L10" s="17">
        <v>0.48128205128205132</v>
      </c>
      <c r="M10" s="17">
        <v>0.48809523809523814</v>
      </c>
      <c r="N10" s="17">
        <v>0.4846886446886447</v>
      </c>
      <c r="O10"/>
      <c r="P10"/>
      <c r="Q10"/>
      <c r="R10"/>
      <c r="S10"/>
      <c r="T10"/>
      <c r="U10"/>
      <c r="V10"/>
      <c r="W10"/>
      <c r="X10"/>
    </row>
    <row r="11" spans="1:24" ht="16" x14ac:dyDescent="0.2">
      <c r="A11" s="18">
        <v>45671</v>
      </c>
      <c r="B11" s="17">
        <v>0.45289560439560439</v>
      </c>
      <c r="F11" s="3">
        <f t="shared" si="1"/>
        <v>45667</v>
      </c>
      <c r="G11" s="2">
        <f t="shared" si="0"/>
        <v>0.4846886446886447</v>
      </c>
      <c r="J11" s="18">
        <v>45670</v>
      </c>
      <c r="K11" s="17"/>
      <c r="L11" s="17">
        <v>0.42230769230769227</v>
      </c>
      <c r="M11" s="17">
        <v>0.48809523809523814</v>
      </c>
      <c r="N11" s="17">
        <v>0.45520146520146515</v>
      </c>
      <c r="O11"/>
      <c r="P11"/>
      <c r="Q11"/>
      <c r="R11"/>
      <c r="S11"/>
      <c r="T11"/>
      <c r="U11"/>
      <c r="V11"/>
      <c r="W11"/>
      <c r="X11"/>
    </row>
    <row r="12" spans="1:24" ht="16" x14ac:dyDescent="0.2">
      <c r="A12" s="18">
        <v>45672</v>
      </c>
      <c r="B12" s="17">
        <v>0.38371935756551145</v>
      </c>
      <c r="F12" s="3">
        <f t="shared" si="1"/>
        <v>45668</v>
      </c>
      <c r="G12" s="2">
        <f>G11</f>
        <v>0.4846886446886447</v>
      </c>
      <c r="J12" s="18">
        <v>45671</v>
      </c>
      <c r="K12" s="17">
        <v>0.44943681318681322</v>
      </c>
      <c r="L12" s="17">
        <v>0.42230769230769227</v>
      </c>
      <c r="M12" s="17">
        <v>0.48809523809523814</v>
      </c>
      <c r="N12" s="17">
        <v>0.45289560439560433</v>
      </c>
      <c r="O12"/>
      <c r="P12"/>
      <c r="Q12"/>
      <c r="R12"/>
      <c r="S12"/>
      <c r="T12"/>
      <c r="U12"/>
      <c r="V12"/>
      <c r="W12"/>
      <c r="X12"/>
    </row>
    <row r="13" spans="1:24" ht="16" x14ac:dyDescent="0.2">
      <c r="A13" s="19" t="s">
        <v>25</v>
      </c>
      <c r="B13" s="17">
        <v>0.45974576271186446</v>
      </c>
      <c r="F13" s="3">
        <f t="shared" si="1"/>
        <v>45669</v>
      </c>
      <c r="G13" s="2">
        <f>G14</f>
        <v>0.45520146520146526</v>
      </c>
      <c r="J13" s="18">
        <v>45672</v>
      </c>
      <c r="K13" s="17">
        <v>0.44943681318681322</v>
      </c>
      <c r="L13" s="17">
        <v>0.35474358974358977</v>
      </c>
      <c r="M13" s="17">
        <v>0.354047619047619</v>
      </c>
      <c r="N13" s="17">
        <v>0.38371935756551134</v>
      </c>
      <c r="O13"/>
      <c r="P13"/>
      <c r="Q13"/>
      <c r="R13"/>
      <c r="S13"/>
      <c r="T13"/>
      <c r="U13"/>
      <c r="V13"/>
      <c r="W13"/>
      <c r="X13"/>
    </row>
    <row r="14" spans="1:24" ht="16" x14ac:dyDescent="0.2">
      <c r="A14"/>
      <c r="B14"/>
      <c r="F14" s="3">
        <f t="shared" si="1"/>
        <v>45670</v>
      </c>
      <c r="G14" s="2">
        <f t="shared" si="0"/>
        <v>0.45520146520146526</v>
      </c>
      <c r="J14" s="19" t="s">
        <v>25</v>
      </c>
      <c r="K14" s="17">
        <v>0.44943681318681328</v>
      </c>
      <c r="L14" s="17">
        <v>0.44804487179487179</v>
      </c>
      <c r="M14" s="17">
        <v>0.47320105820105823</v>
      </c>
      <c r="N14" s="17">
        <v>0.4597457627118644</v>
      </c>
      <c r="O14"/>
      <c r="P14"/>
      <c r="Q14"/>
      <c r="R14"/>
      <c r="S14"/>
      <c r="T14"/>
      <c r="U14"/>
      <c r="V14"/>
      <c r="W14"/>
      <c r="X14"/>
    </row>
    <row r="15" spans="1:24" ht="16" x14ac:dyDescent="0.2">
      <c r="A15"/>
      <c r="B15"/>
      <c r="F15" s="3">
        <f t="shared" si="1"/>
        <v>45671</v>
      </c>
      <c r="G15" s="2">
        <f t="shared" si="0"/>
        <v>0.45289560439560439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6" x14ac:dyDescent="0.2">
      <c r="A16"/>
      <c r="B16"/>
      <c r="F16" s="3">
        <f t="shared" si="1"/>
        <v>45672</v>
      </c>
      <c r="G16" s="2">
        <f t="shared" si="0"/>
        <v>0.38371935756551145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6" x14ac:dyDescent="0.2">
      <c r="A17"/>
      <c r="B17"/>
      <c r="F17" s="3">
        <f t="shared" si="1"/>
        <v>45673</v>
      </c>
      <c r="G17" s="2" t="e">
        <f t="shared" si="0"/>
        <v>#N/A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6" x14ac:dyDescent="0.2">
      <c r="A18"/>
      <c r="B18"/>
      <c r="F18" s="3">
        <f t="shared" si="1"/>
        <v>45674</v>
      </c>
      <c r="G18" s="2" t="e">
        <f t="shared" si="0"/>
        <v>#N/A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6" x14ac:dyDescent="0.2">
      <c r="A19"/>
      <c r="B19"/>
      <c r="F19" s="3">
        <f t="shared" si="1"/>
        <v>45675</v>
      </c>
      <c r="G19" s="2" t="e">
        <f t="shared" si="0"/>
        <v>#N/A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6" x14ac:dyDescent="0.2">
      <c r="A20"/>
      <c r="B20"/>
      <c r="F20" s="3">
        <f t="shared" si="1"/>
        <v>45676</v>
      </c>
      <c r="G20" s="2" t="e">
        <f t="shared" si="0"/>
        <v>#N/A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6" x14ac:dyDescent="0.2">
      <c r="A21"/>
      <c r="B21"/>
      <c r="F21" s="3">
        <f t="shared" si="1"/>
        <v>45677</v>
      </c>
      <c r="G21" s="2" t="e">
        <f t="shared" si="0"/>
        <v>#N/A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6" x14ac:dyDescent="0.2">
      <c r="A22"/>
      <c r="B22"/>
      <c r="F22" s="3">
        <f t="shared" si="1"/>
        <v>45678</v>
      </c>
      <c r="G22" s="2" t="e">
        <f t="shared" si="0"/>
        <v>#N/A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6" x14ac:dyDescent="0.2">
      <c r="A23"/>
      <c r="B23"/>
      <c r="F23" s="3">
        <f t="shared" si="1"/>
        <v>45679</v>
      </c>
      <c r="G23" s="2" t="e">
        <f t="shared" si="0"/>
        <v>#N/A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6" x14ac:dyDescent="0.2">
      <c r="A24"/>
      <c r="B24"/>
      <c r="F24" s="3">
        <f t="shared" si="1"/>
        <v>45680</v>
      </c>
      <c r="G24" s="2" t="e">
        <f t="shared" si="0"/>
        <v>#N/A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6" x14ac:dyDescent="0.2">
      <c r="A25"/>
      <c r="B25"/>
      <c r="F25" s="3">
        <f t="shared" si="1"/>
        <v>45681</v>
      </c>
      <c r="G25" s="2" t="e">
        <f t="shared" si="0"/>
        <v>#N/A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6" x14ac:dyDescent="0.2">
      <c r="A26"/>
      <c r="B26"/>
      <c r="F26" s="3">
        <f t="shared" si="1"/>
        <v>45682</v>
      </c>
      <c r="G26" s="2" t="e">
        <f t="shared" si="0"/>
        <v>#N/A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6" x14ac:dyDescent="0.2">
      <c r="A27"/>
      <c r="B27"/>
      <c r="F27" s="3">
        <f t="shared" si="1"/>
        <v>45683</v>
      </c>
      <c r="G27" s="2" t="e">
        <f t="shared" si="0"/>
        <v>#N/A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6" x14ac:dyDescent="0.2">
      <c r="A28"/>
      <c r="B28"/>
      <c r="F28" s="3">
        <f t="shared" si="1"/>
        <v>45684</v>
      </c>
      <c r="G28" s="2" t="e">
        <f t="shared" si="0"/>
        <v>#N/A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6" x14ac:dyDescent="0.2">
      <c r="A29"/>
      <c r="B29"/>
      <c r="F29" s="3">
        <f t="shared" si="1"/>
        <v>45685</v>
      </c>
      <c r="G29" s="2" t="e">
        <f t="shared" si="0"/>
        <v>#N/A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16" x14ac:dyDescent="0.2">
      <c r="A30"/>
      <c r="B30"/>
      <c r="F30" s="3">
        <f t="shared" si="1"/>
        <v>45686</v>
      </c>
      <c r="G30" s="2" t="e">
        <f t="shared" si="0"/>
        <v>#N/A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16" x14ac:dyDescent="0.2">
      <c r="A31"/>
      <c r="B31"/>
      <c r="F31" s="3">
        <f t="shared" si="1"/>
        <v>45687</v>
      </c>
      <c r="G31" s="2" t="e">
        <f t="shared" si="0"/>
        <v>#N/A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16" x14ac:dyDescent="0.2">
      <c r="A32"/>
      <c r="B32"/>
      <c r="F32" s="3">
        <f t="shared" si="1"/>
        <v>45688</v>
      </c>
      <c r="G32" s="2" t="e">
        <f t="shared" si="0"/>
        <v>#N/A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16" x14ac:dyDescent="0.2">
      <c r="A33"/>
      <c r="B33"/>
      <c r="F33" s="3">
        <f t="shared" si="1"/>
        <v>45689</v>
      </c>
      <c r="G33" s="2" t="e">
        <f t="shared" si="0"/>
        <v>#N/A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6" x14ac:dyDescent="0.2">
      <c r="A34"/>
      <c r="B34"/>
      <c r="F34" s="3">
        <f t="shared" si="1"/>
        <v>45690</v>
      </c>
      <c r="G34" s="2" t="e">
        <f t="shared" si="0"/>
        <v>#N/A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6" x14ac:dyDescent="0.2">
      <c r="A35"/>
      <c r="B35"/>
      <c r="F35" s="3">
        <f t="shared" si="1"/>
        <v>45691</v>
      </c>
      <c r="G35" s="2" t="e">
        <f t="shared" si="0"/>
        <v>#N/A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6" x14ac:dyDescent="0.2">
      <c r="A36"/>
      <c r="B36"/>
      <c r="F36" s="3">
        <f t="shared" si="1"/>
        <v>45692</v>
      </c>
      <c r="G36" s="2" t="e">
        <f t="shared" si="0"/>
        <v>#N/A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16" x14ac:dyDescent="0.2">
      <c r="A37"/>
      <c r="B37"/>
      <c r="F37" s="3">
        <f t="shared" si="1"/>
        <v>45693</v>
      </c>
      <c r="G37" s="2" t="e">
        <f t="shared" si="0"/>
        <v>#N/A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6" x14ac:dyDescent="0.2">
      <c r="A38"/>
      <c r="B38"/>
      <c r="F38" s="3">
        <f t="shared" si="1"/>
        <v>45694</v>
      </c>
      <c r="G38" s="2" t="e">
        <f t="shared" si="0"/>
        <v>#N/A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16" x14ac:dyDescent="0.2">
      <c r="A39"/>
      <c r="B39"/>
      <c r="F39" s="3">
        <f t="shared" si="1"/>
        <v>45695</v>
      </c>
      <c r="G39" s="2" t="e">
        <f t="shared" si="0"/>
        <v>#N/A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16" x14ac:dyDescent="0.2">
      <c r="A40"/>
      <c r="B40"/>
      <c r="F40" s="3">
        <f t="shared" si="1"/>
        <v>45696</v>
      </c>
      <c r="G40" s="2" t="e">
        <f t="shared" si="0"/>
        <v>#N/A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16" x14ac:dyDescent="0.2">
      <c r="A41"/>
      <c r="B41"/>
      <c r="F41" s="3">
        <f t="shared" si="1"/>
        <v>45697</v>
      </c>
      <c r="G41" s="2" t="e">
        <f t="shared" si="0"/>
        <v>#N/A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6" x14ac:dyDescent="0.2">
      <c r="A42"/>
      <c r="B42"/>
      <c r="F42" s="3">
        <f t="shared" si="1"/>
        <v>45698</v>
      </c>
      <c r="G42" s="2" t="e">
        <f t="shared" si="0"/>
        <v>#N/A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16" x14ac:dyDescent="0.2">
      <c r="A43"/>
      <c r="B43"/>
      <c r="F43" s="3">
        <f t="shared" si="1"/>
        <v>45699</v>
      </c>
      <c r="G43" s="2" t="e">
        <f t="shared" si="0"/>
        <v>#N/A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6" x14ac:dyDescent="0.2">
      <c r="A44"/>
      <c r="B44"/>
      <c r="F44" s="3">
        <f t="shared" si="1"/>
        <v>45700</v>
      </c>
      <c r="G44" s="2" t="e">
        <f t="shared" si="0"/>
        <v>#N/A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16" x14ac:dyDescent="0.2">
      <c r="A45"/>
      <c r="B45"/>
      <c r="F45" s="3">
        <f t="shared" si="1"/>
        <v>45701</v>
      </c>
      <c r="G45" s="2" t="e">
        <f t="shared" si="0"/>
        <v>#N/A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6" x14ac:dyDescent="0.2">
      <c r="A46"/>
      <c r="B46"/>
      <c r="F46" s="3">
        <f t="shared" si="1"/>
        <v>45702</v>
      </c>
      <c r="G46" s="2" t="e">
        <f t="shared" si="0"/>
        <v>#N/A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6" x14ac:dyDescent="0.2">
      <c r="A47"/>
      <c r="B47"/>
      <c r="F47" s="3">
        <f t="shared" si="1"/>
        <v>45703</v>
      </c>
      <c r="G47" s="2" t="e">
        <f t="shared" si="0"/>
        <v>#N/A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16" x14ac:dyDescent="0.2">
      <c r="A48"/>
      <c r="B48"/>
      <c r="F48" s="3">
        <f t="shared" si="1"/>
        <v>45704</v>
      </c>
      <c r="G48" s="2" t="e">
        <f t="shared" si="0"/>
        <v>#N/A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16" x14ac:dyDescent="0.2">
      <c r="A49"/>
      <c r="B49"/>
      <c r="F49" s="3">
        <f t="shared" si="1"/>
        <v>45705</v>
      </c>
      <c r="G49" s="2" t="e">
        <f t="shared" si="0"/>
        <v>#N/A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16" x14ac:dyDescent="0.2">
      <c r="A50"/>
      <c r="B50"/>
      <c r="F50" s="3">
        <f t="shared" si="1"/>
        <v>45706</v>
      </c>
      <c r="G50" s="2" t="e">
        <f t="shared" si="0"/>
        <v>#N/A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16" x14ac:dyDescent="0.2">
      <c r="A51"/>
      <c r="B51"/>
      <c r="F51" s="3">
        <f t="shared" si="1"/>
        <v>45707</v>
      </c>
      <c r="G51" s="2" t="e">
        <f t="shared" si="0"/>
        <v>#N/A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16" x14ac:dyDescent="0.2">
      <c r="A52"/>
      <c r="B52"/>
      <c r="F52" s="3">
        <f t="shared" si="1"/>
        <v>45708</v>
      </c>
      <c r="G52" s="2" t="e">
        <f t="shared" si="0"/>
        <v>#N/A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6" x14ac:dyDescent="0.2">
      <c r="A53"/>
      <c r="B53"/>
      <c r="F53" s="3">
        <f t="shared" si="1"/>
        <v>45709</v>
      </c>
      <c r="G53" s="2" t="e">
        <f t="shared" si="0"/>
        <v>#N/A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16" x14ac:dyDescent="0.2">
      <c r="A54"/>
      <c r="B54"/>
      <c r="F54" s="3">
        <f t="shared" si="1"/>
        <v>45710</v>
      </c>
      <c r="G54" s="2" t="e">
        <f t="shared" si="0"/>
        <v>#N/A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16" x14ac:dyDescent="0.2">
      <c r="A55"/>
      <c r="B55"/>
      <c r="F55" s="3">
        <f t="shared" si="1"/>
        <v>45711</v>
      </c>
      <c r="G55" s="2" t="e">
        <f t="shared" si="0"/>
        <v>#N/A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16" x14ac:dyDescent="0.2">
      <c r="A56"/>
      <c r="B56"/>
      <c r="F56" s="3">
        <f t="shared" si="1"/>
        <v>45712</v>
      </c>
      <c r="G56" s="2" t="e">
        <f t="shared" si="0"/>
        <v>#N/A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16" x14ac:dyDescent="0.2">
      <c r="A57"/>
      <c r="B57"/>
      <c r="F57" s="3">
        <f t="shared" si="1"/>
        <v>45713</v>
      </c>
      <c r="G57" s="2" t="e">
        <f t="shared" si="0"/>
        <v>#N/A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16" x14ac:dyDescent="0.2">
      <c r="A58"/>
      <c r="B58"/>
      <c r="F58" s="3">
        <f t="shared" si="1"/>
        <v>45714</v>
      </c>
      <c r="G58" s="2" t="e">
        <f t="shared" si="0"/>
        <v>#N/A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16" x14ac:dyDescent="0.2">
      <c r="A59"/>
      <c r="B59"/>
      <c r="F59" s="3">
        <f t="shared" si="1"/>
        <v>45715</v>
      </c>
      <c r="G59" s="2" t="e">
        <f t="shared" si="0"/>
        <v>#N/A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16" x14ac:dyDescent="0.2">
      <c r="A60"/>
      <c r="B60"/>
      <c r="F60" s="3">
        <f t="shared" si="1"/>
        <v>45716</v>
      </c>
      <c r="G60" s="2" t="e">
        <f t="shared" si="0"/>
        <v>#N/A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16" x14ac:dyDescent="0.2">
      <c r="A61"/>
      <c r="B61"/>
      <c r="F61" s="3">
        <f t="shared" si="1"/>
        <v>45717</v>
      </c>
      <c r="G61" s="2" t="e">
        <f t="shared" si="0"/>
        <v>#N/A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16" x14ac:dyDescent="0.2">
      <c r="A62"/>
      <c r="B62"/>
      <c r="F62" s="3">
        <f t="shared" si="1"/>
        <v>45718</v>
      </c>
      <c r="G62" s="2" t="e">
        <f t="shared" si="0"/>
        <v>#N/A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16" x14ac:dyDescent="0.2">
      <c r="A63"/>
      <c r="B63"/>
      <c r="F63" s="3">
        <f t="shared" si="1"/>
        <v>45719</v>
      </c>
      <c r="G63" s="2" t="e">
        <f t="shared" si="0"/>
        <v>#N/A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16" x14ac:dyDescent="0.2">
      <c r="A64"/>
      <c r="B64"/>
      <c r="F64" s="3">
        <f t="shared" si="1"/>
        <v>45720</v>
      </c>
      <c r="G64" s="2" t="e">
        <f t="shared" si="0"/>
        <v>#N/A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16" x14ac:dyDescent="0.2">
      <c r="A65"/>
      <c r="B65"/>
      <c r="F65" s="3">
        <f t="shared" si="1"/>
        <v>45721</v>
      </c>
      <c r="G65" s="2" t="e">
        <f t="shared" si="0"/>
        <v>#N/A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16" x14ac:dyDescent="0.2">
      <c r="A66"/>
      <c r="B66"/>
      <c r="F66" s="3">
        <f t="shared" si="1"/>
        <v>45722</v>
      </c>
      <c r="G66" s="2" t="e">
        <f t="shared" si="0"/>
        <v>#N/A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16" x14ac:dyDescent="0.2">
      <c r="A67"/>
      <c r="B67"/>
      <c r="F67" s="3">
        <f t="shared" si="1"/>
        <v>45723</v>
      </c>
      <c r="G67" s="2" t="e">
        <f t="shared" si="0"/>
        <v>#N/A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16" x14ac:dyDescent="0.2">
      <c r="A68"/>
      <c r="B68"/>
      <c r="F68" s="3">
        <f t="shared" ref="F68:F131" si="2">F67+1</f>
        <v>45724</v>
      </c>
      <c r="G68" s="2" t="e">
        <f t="shared" ref="G68:G131" si="3">VLOOKUP(F68,A:B,2,FALSE)</f>
        <v>#N/A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16" x14ac:dyDescent="0.2">
      <c r="A69"/>
      <c r="B69"/>
      <c r="F69" s="3">
        <f t="shared" si="2"/>
        <v>45725</v>
      </c>
      <c r="G69" s="2" t="e">
        <f t="shared" si="3"/>
        <v>#N/A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16" x14ac:dyDescent="0.2">
      <c r="A70"/>
      <c r="B70"/>
      <c r="F70" s="3">
        <f t="shared" si="2"/>
        <v>45726</v>
      </c>
      <c r="G70" s="2" t="e">
        <f t="shared" si="3"/>
        <v>#N/A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16" x14ac:dyDescent="0.2">
      <c r="A71"/>
      <c r="B71"/>
      <c r="F71" s="3">
        <f t="shared" si="2"/>
        <v>45727</v>
      </c>
      <c r="G71" s="2" t="e">
        <f t="shared" si="3"/>
        <v>#N/A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16" x14ac:dyDescent="0.2">
      <c r="A72"/>
      <c r="B72"/>
      <c r="F72" s="3">
        <f t="shared" si="2"/>
        <v>45728</v>
      </c>
      <c r="G72" s="2" t="e">
        <f t="shared" si="3"/>
        <v>#N/A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16" x14ac:dyDescent="0.2">
      <c r="A73"/>
      <c r="B73"/>
      <c r="F73" s="3">
        <f t="shared" si="2"/>
        <v>45729</v>
      </c>
      <c r="G73" s="2" t="e">
        <f t="shared" si="3"/>
        <v>#N/A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16" x14ac:dyDescent="0.2">
      <c r="A74"/>
      <c r="B74"/>
      <c r="F74" s="3">
        <f t="shared" si="2"/>
        <v>45730</v>
      </c>
      <c r="G74" s="2" t="e">
        <f t="shared" si="3"/>
        <v>#N/A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16" x14ac:dyDescent="0.2">
      <c r="A75"/>
      <c r="B75"/>
      <c r="F75" s="3">
        <f t="shared" si="2"/>
        <v>45731</v>
      </c>
      <c r="G75" s="2" t="e">
        <f t="shared" si="3"/>
        <v>#N/A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16" x14ac:dyDescent="0.2">
      <c r="A76"/>
      <c r="B76"/>
      <c r="F76" s="3">
        <f t="shared" si="2"/>
        <v>45732</v>
      </c>
      <c r="G76" s="2" t="e">
        <f t="shared" si="3"/>
        <v>#N/A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16" x14ac:dyDescent="0.2">
      <c r="A77"/>
      <c r="B77"/>
      <c r="F77" s="3">
        <f t="shared" si="2"/>
        <v>45733</v>
      </c>
      <c r="G77" s="2" t="e">
        <f t="shared" si="3"/>
        <v>#N/A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16" x14ac:dyDescent="0.2">
      <c r="A78"/>
      <c r="B78"/>
      <c r="F78" s="3">
        <f t="shared" si="2"/>
        <v>45734</v>
      </c>
      <c r="G78" s="2" t="e">
        <f t="shared" si="3"/>
        <v>#N/A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16" x14ac:dyDescent="0.2">
      <c r="A79"/>
      <c r="B79"/>
      <c r="F79" s="3">
        <f t="shared" si="2"/>
        <v>45735</v>
      </c>
      <c r="G79" s="2" t="e">
        <f t="shared" si="3"/>
        <v>#N/A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16" x14ac:dyDescent="0.2">
      <c r="A80"/>
      <c r="B80"/>
      <c r="F80" s="3">
        <f t="shared" si="2"/>
        <v>45736</v>
      </c>
      <c r="G80" s="2" t="e">
        <f t="shared" si="3"/>
        <v>#N/A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16" x14ac:dyDescent="0.2">
      <c r="A81"/>
      <c r="B81"/>
      <c r="F81" s="3">
        <f t="shared" si="2"/>
        <v>45737</v>
      </c>
      <c r="G81" s="2" t="e">
        <f t="shared" si="3"/>
        <v>#N/A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16" x14ac:dyDescent="0.2">
      <c r="A82"/>
      <c r="B82"/>
      <c r="F82" s="3">
        <f t="shared" si="2"/>
        <v>45738</v>
      </c>
      <c r="G82" s="2" t="e">
        <f t="shared" si="3"/>
        <v>#N/A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16" x14ac:dyDescent="0.2">
      <c r="A83"/>
      <c r="B83"/>
      <c r="F83" s="3">
        <f t="shared" si="2"/>
        <v>45739</v>
      </c>
      <c r="G83" s="2" t="e">
        <f t="shared" si="3"/>
        <v>#N/A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16" x14ac:dyDescent="0.2">
      <c r="A84"/>
      <c r="B84"/>
      <c r="F84" s="3">
        <f t="shared" si="2"/>
        <v>45740</v>
      </c>
      <c r="G84" s="2" t="e">
        <f t="shared" si="3"/>
        <v>#N/A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16" x14ac:dyDescent="0.2">
      <c r="A85"/>
      <c r="B85"/>
      <c r="F85" s="3">
        <f t="shared" si="2"/>
        <v>45741</v>
      </c>
      <c r="G85" s="2" t="e">
        <f t="shared" si="3"/>
        <v>#N/A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16" x14ac:dyDescent="0.2">
      <c r="A86"/>
      <c r="B86"/>
      <c r="F86" s="3">
        <f t="shared" si="2"/>
        <v>45742</v>
      </c>
      <c r="G86" s="2" t="e">
        <f t="shared" si="3"/>
        <v>#N/A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16" x14ac:dyDescent="0.2">
      <c r="A87"/>
      <c r="B87"/>
      <c r="F87" s="3">
        <f t="shared" si="2"/>
        <v>45743</v>
      </c>
      <c r="G87" s="2" t="e">
        <f t="shared" si="3"/>
        <v>#N/A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16" x14ac:dyDescent="0.2">
      <c r="A88"/>
      <c r="B88"/>
      <c r="F88" s="3">
        <f t="shared" si="2"/>
        <v>45744</v>
      </c>
      <c r="G88" s="2" t="e">
        <f t="shared" si="3"/>
        <v>#N/A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16" x14ac:dyDescent="0.2">
      <c r="A89"/>
      <c r="B89"/>
      <c r="F89" s="3">
        <f t="shared" si="2"/>
        <v>45745</v>
      </c>
      <c r="G89" s="2" t="e">
        <f t="shared" si="3"/>
        <v>#N/A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16" x14ac:dyDescent="0.2">
      <c r="A90"/>
      <c r="B90"/>
      <c r="F90" s="3">
        <f t="shared" si="2"/>
        <v>45746</v>
      </c>
      <c r="G90" s="2" t="e">
        <f t="shared" si="3"/>
        <v>#N/A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16" x14ac:dyDescent="0.2">
      <c r="A91"/>
      <c r="B91"/>
      <c r="F91" s="3">
        <f t="shared" si="2"/>
        <v>45747</v>
      </c>
      <c r="G91" s="2" t="e">
        <f t="shared" si="3"/>
        <v>#N/A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16" x14ac:dyDescent="0.2">
      <c r="A92"/>
      <c r="B92"/>
      <c r="F92" s="3">
        <f t="shared" si="2"/>
        <v>45748</v>
      </c>
      <c r="G92" s="2" t="e">
        <f t="shared" si="3"/>
        <v>#N/A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16" x14ac:dyDescent="0.2">
      <c r="A93"/>
      <c r="B93"/>
      <c r="F93" s="3">
        <f t="shared" si="2"/>
        <v>45749</v>
      </c>
      <c r="G93" s="2" t="e">
        <f t="shared" si="3"/>
        <v>#N/A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16" x14ac:dyDescent="0.2">
      <c r="A94"/>
      <c r="B94"/>
      <c r="F94" s="3">
        <f t="shared" si="2"/>
        <v>45750</v>
      </c>
      <c r="G94" s="2" t="e">
        <f t="shared" si="3"/>
        <v>#N/A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16" x14ac:dyDescent="0.2">
      <c r="A95"/>
      <c r="B95"/>
      <c r="F95" s="3">
        <f t="shared" si="2"/>
        <v>45751</v>
      </c>
      <c r="G95" s="2" t="e">
        <f t="shared" si="3"/>
        <v>#N/A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16" x14ac:dyDescent="0.2">
      <c r="A96"/>
      <c r="B96"/>
      <c r="F96" s="3">
        <f t="shared" si="2"/>
        <v>45752</v>
      </c>
      <c r="G96" s="2" t="e">
        <f t="shared" si="3"/>
        <v>#N/A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6" x14ac:dyDescent="0.2">
      <c r="A97"/>
      <c r="B97"/>
      <c r="F97" s="3">
        <f t="shared" si="2"/>
        <v>45753</v>
      </c>
      <c r="G97" s="2" t="e">
        <f t="shared" si="3"/>
        <v>#N/A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16" x14ac:dyDescent="0.2">
      <c r="A98"/>
      <c r="B98"/>
      <c r="F98" s="3">
        <f t="shared" si="2"/>
        <v>45754</v>
      </c>
      <c r="G98" s="2" t="e">
        <f t="shared" si="3"/>
        <v>#N/A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16" x14ac:dyDescent="0.2">
      <c r="A99"/>
      <c r="B99"/>
      <c r="F99" s="3">
        <f t="shared" si="2"/>
        <v>45755</v>
      </c>
      <c r="G99" s="2" t="e">
        <f t="shared" si="3"/>
        <v>#N/A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6" x14ac:dyDescent="0.2">
      <c r="A100"/>
      <c r="B100"/>
      <c r="F100" s="3">
        <f t="shared" si="2"/>
        <v>45756</v>
      </c>
      <c r="G100" s="2" t="e">
        <f t="shared" si="3"/>
        <v>#N/A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6" x14ac:dyDescent="0.2">
      <c r="A101"/>
      <c r="B101"/>
      <c r="F101" s="3">
        <f t="shared" si="2"/>
        <v>45757</v>
      </c>
      <c r="G101" s="2" t="e">
        <f t="shared" si="3"/>
        <v>#N/A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16" x14ac:dyDescent="0.2">
      <c r="A102"/>
      <c r="B102"/>
      <c r="F102" s="3">
        <f t="shared" si="2"/>
        <v>45758</v>
      </c>
      <c r="G102" s="2" t="e">
        <f t="shared" si="3"/>
        <v>#N/A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16" x14ac:dyDescent="0.2">
      <c r="A103"/>
      <c r="B103"/>
      <c r="F103" s="3">
        <f t="shared" si="2"/>
        <v>45759</v>
      </c>
      <c r="G103" s="2" t="e">
        <f t="shared" si="3"/>
        <v>#N/A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16" x14ac:dyDescent="0.2">
      <c r="A104"/>
      <c r="B104"/>
      <c r="F104" s="3">
        <f t="shared" si="2"/>
        <v>45760</v>
      </c>
      <c r="G104" s="2" t="e">
        <f t="shared" si="3"/>
        <v>#N/A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6" x14ac:dyDescent="0.2">
      <c r="A105"/>
      <c r="B105"/>
      <c r="F105" s="3">
        <f t="shared" si="2"/>
        <v>45761</v>
      </c>
      <c r="G105" s="2" t="e">
        <f t="shared" si="3"/>
        <v>#N/A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16" x14ac:dyDescent="0.2">
      <c r="A106"/>
      <c r="B106"/>
      <c r="F106" s="3">
        <f t="shared" si="2"/>
        <v>45762</v>
      </c>
      <c r="G106" s="2" t="e">
        <f t="shared" si="3"/>
        <v>#N/A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16" x14ac:dyDescent="0.2">
      <c r="A107"/>
      <c r="B107"/>
      <c r="F107" s="3">
        <f t="shared" si="2"/>
        <v>45763</v>
      </c>
      <c r="G107" s="2" t="e">
        <f t="shared" si="3"/>
        <v>#N/A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16" x14ac:dyDescent="0.2">
      <c r="A108"/>
      <c r="B108"/>
      <c r="F108" s="3">
        <f t="shared" si="2"/>
        <v>45764</v>
      </c>
      <c r="G108" s="2" t="e">
        <f t="shared" si="3"/>
        <v>#N/A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16" x14ac:dyDescent="0.2">
      <c r="A109"/>
      <c r="B109"/>
      <c r="F109" s="3">
        <f t="shared" si="2"/>
        <v>45765</v>
      </c>
      <c r="G109" s="2" t="e">
        <f t="shared" si="3"/>
        <v>#N/A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16" x14ac:dyDescent="0.2">
      <c r="A110"/>
      <c r="B110"/>
      <c r="F110" s="3">
        <f t="shared" si="2"/>
        <v>45766</v>
      </c>
      <c r="G110" s="2" t="e">
        <f t="shared" si="3"/>
        <v>#N/A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16" x14ac:dyDescent="0.2">
      <c r="A111"/>
      <c r="B111"/>
      <c r="F111" s="3">
        <f t="shared" si="2"/>
        <v>45767</v>
      </c>
      <c r="G111" s="2" t="e">
        <f t="shared" si="3"/>
        <v>#N/A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16" x14ac:dyDescent="0.2">
      <c r="A112"/>
      <c r="B112"/>
      <c r="F112" s="3">
        <f t="shared" si="2"/>
        <v>45768</v>
      </c>
      <c r="G112" s="2" t="e">
        <f t="shared" si="3"/>
        <v>#N/A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16" x14ac:dyDescent="0.2">
      <c r="A113"/>
      <c r="B113"/>
      <c r="F113" s="3">
        <f t="shared" si="2"/>
        <v>45769</v>
      </c>
      <c r="G113" s="2" t="e">
        <f t="shared" si="3"/>
        <v>#N/A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16" x14ac:dyDescent="0.2">
      <c r="A114"/>
      <c r="B114"/>
      <c r="F114" s="3">
        <f t="shared" si="2"/>
        <v>45770</v>
      </c>
      <c r="G114" s="2" t="e">
        <f t="shared" si="3"/>
        <v>#N/A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6" x14ac:dyDescent="0.2">
      <c r="A115"/>
      <c r="B115"/>
      <c r="F115" s="3">
        <f t="shared" si="2"/>
        <v>45771</v>
      </c>
      <c r="G115" s="2" t="e">
        <f t="shared" si="3"/>
        <v>#N/A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6" x14ac:dyDescent="0.2">
      <c r="A116"/>
      <c r="B116"/>
      <c r="F116" s="3">
        <f t="shared" si="2"/>
        <v>45772</v>
      </c>
      <c r="G116" s="2" t="e">
        <f t="shared" si="3"/>
        <v>#N/A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6" x14ac:dyDescent="0.2">
      <c r="A117"/>
      <c r="B117"/>
      <c r="F117" s="3">
        <f t="shared" si="2"/>
        <v>45773</v>
      </c>
      <c r="G117" s="2" t="e">
        <f t="shared" si="3"/>
        <v>#N/A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16" x14ac:dyDescent="0.2">
      <c r="A118"/>
      <c r="B118"/>
      <c r="F118" s="3">
        <f t="shared" si="2"/>
        <v>45774</v>
      </c>
      <c r="G118" s="2" t="e">
        <f t="shared" si="3"/>
        <v>#N/A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16" x14ac:dyDescent="0.2">
      <c r="A119"/>
      <c r="B119"/>
      <c r="F119" s="3">
        <f t="shared" si="2"/>
        <v>45775</v>
      </c>
      <c r="G119" s="2" t="e">
        <f t="shared" si="3"/>
        <v>#N/A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16" x14ac:dyDescent="0.2">
      <c r="A120"/>
      <c r="B120"/>
      <c r="F120" s="3">
        <f t="shared" si="2"/>
        <v>45776</v>
      </c>
      <c r="G120" s="2" t="e">
        <f t="shared" si="3"/>
        <v>#N/A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16" x14ac:dyDescent="0.2">
      <c r="A121"/>
      <c r="B121"/>
      <c r="F121" s="3">
        <f t="shared" si="2"/>
        <v>45777</v>
      </c>
      <c r="G121" s="2" t="e">
        <f t="shared" si="3"/>
        <v>#N/A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16" x14ac:dyDescent="0.2">
      <c r="A122"/>
      <c r="B122"/>
      <c r="F122" s="3">
        <f t="shared" si="2"/>
        <v>45778</v>
      </c>
      <c r="G122" s="2" t="e">
        <f t="shared" si="3"/>
        <v>#N/A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16" x14ac:dyDescent="0.2">
      <c r="A123"/>
      <c r="B123"/>
      <c r="F123" s="3">
        <f t="shared" si="2"/>
        <v>45779</v>
      </c>
      <c r="G123" s="2" t="e">
        <f t="shared" si="3"/>
        <v>#N/A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16" x14ac:dyDescent="0.2">
      <c r="A124"/>
      <c r="B124"/>
      <c r="F124" s="3">
        <f t="shared" si="2"/>
        <v>45780</v>
      </c>
      <c r="G124" s="2" t="e">
        <f t="shared" si="3"/>
        <v>#N/A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16" x14ac:dyDescent="0.2">
      <c r="A125"/>
      <c r="B125"/>
      <c r="F125" s="3">
        <f t="shared" si="2"/>
        <v>45781</v>
      </c>
      <c r="G125" s="2" t="e">
        <f t="shared" si="3"/>
        <v>#N/A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16" x14ac:dyDescent="0.2">
      <c r="A126"/>
      <c r="B126"/>
      <c r="F126" s="3">
        <f t="shared" si="2"/>
        <v>45782</v>
      </c>
      <c r="G126" s="2" t="e">
        <f t="shared" si="3"/>
        <v>#N/A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16" x14ac:dyDescent="0.2">
      <c r="A127"/>
      <c r="B127"/>
      <c r="F127" s="3">
        <f t="shared" si="2"/>
        <v>45783</v>
      </c>
      <c r="G127" s="2" t="e">
        <f t="shared" si="3"/>
        <v>#N/A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16" x14ac:dyDescent="0.2">
      <c r="A128"/>
      <c r="B128"/>
      <c r="F128" s="3">
        <f t="shared" si="2"/>
        <v>45784</v>
      </c>
      <c r="G128" s="2" t="e">
        <f t="shared" si="3"/>
        <v>#N/A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16" x14ac:dyDescent="0.2">
      <c r="A129"/>
      <c r="B129"/>
      <c r="F129" s="3">
        <f t="shared" si="2"/>
        <v>45785</v>
      </c>
      <c r="G129" s="2" t="e">
        <f t="shared" si="3"/>
        <v>#N/A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16" x14ac:dyDescent="0.2">
      <c r="A130"/>
      <c r="B130"/>
      <c r="F130" s="3">
        <f t="shared" si="2"/>
        <v>45786</v>
      </c>
      <c r="G130" s="2" t="e">
        <f t="shared" si="3"/>
        <v>#N/A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16" x14ac:dyDescent="0.2">
      <c r="A131"/>
      <c r="B131"/>
      <c r="F131" s="3">
        <f t="shared" si="2"/>
        <v>45787</v>
      </c>
      <c r="G131" s="2" t="e">
        <f t="shared" si="3"/>
        <v>#N/A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16" x14ac:dyDescent="0.2">
      <c r="A132"/>
      <c r="B132"/>
      <c r="F132" s="3">
        <f t="shared" ref="F132:F195" si="4">F131+1</f>
        <v>45788</v>
      </c>
      <c r="G132" s="2" t="e">
        <f t="shared" ref="G132:G195" si="5">VLOOKUP(F132,A:B,2,FALSE)</f>
        <v>#N/A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16" x14ac:dyDescent="0.2">
      <c r="A133"/>
      <c r="B133"/>
      <c r="F133" s="3">
        <f t="shared" si="4"/>
        <v>45789</v>
      </c>
      <c r="G133" s="2" t="e">
        <f t="shared" si="5"/>
        <v>#N/A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16" x14ac:dyDescent="0.2">
      <c r="A134"/>
      <c r="B134"/>
      <c r="F134" s="3">
        <f t="shared" si="4"/>
        <v>45790</v>
      </c>
      <c r="G134" s="2" t="e">
        <f t="shared" si="5"/>
        <v>#N/A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16" x14ac:dyDescent="0.2">
      <c r="A135"/>
      <c r="B135"/>
      <c r="F135" s="3">
        <f t="shared" si="4"/>
        <v>45791</v>
      </c>
      <c r="G135" s="2" t="e">
        <f t="shared" si="5"/>
        <v>#N/A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16" x14ac:dyDescent="0.2">
      <c r="A136"/>
      <c r="B136"/>
      <c r="F136" s="3">
        <f t="shared" si="4"/>
        <v>45792</v>
      </c>
      <c r="G136" s="2" t="e">
        <f t="shared" si="5"/>
        <v>#N/A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16" x14ac:dyDescent="0.2">
      <c r="A137"/>
      <c r="B137"/>
      <c r="F137" s="3">
        <f t="shared" si="4"/>
        <v>45793</v>
      </c>
      <c r="G137" s="2" t="e">
        <f t="shared" si="5"/>
        <v>#N/A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16" x14ac:dyDescent="0.2">
      <c r="A138"/>
      <c r="B138"/>
      <c r="F138" s="3">
        <f t="shared" si="4"/>
        <v>45794</v>
      </c>
      <c r="G138" s="2" t="e">
        <f t="shared" si="5"/>
        <v>#N/A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16" x14ac:dyDescent="0.2">
      <c r="A139"/>
      <c r="B139"/>
      <c r="F139" s="3">
        <f t="shared" si="4"/>
        <v>45795</v>
      </c>
      <c r="G139" s="2" t="e">
        <f t="shared" si="5"/>
        <v>#N/A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16" x14ac:dyDescent="0.2">
      <c r="A140"/>
      <c r="B140"/>
      <c r="F140" s="3">
        <f t="shared" si="4"/>
        <v>45796</v>
      </c>
      <c r="G140" s="2" t="e">
        <f t="shared" si="5"/>
        <v>#N/A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16" x14ac:dyDescent="0.2">
      <c r="A141"/>
      <c r="B141"/>
      <c r="F141" s="3">
        <f t="shared" si="4"/>
        <v>45797</v>
      </c>
      <c r="G141" s="2" t="e">
        <f t="shared" si="5"/>
        <v>#N/A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16" x14ac:dyDescent="0.2">
      <c r="A142"/>
      <c r="B142"/>
      <c r="F142" s="3">
        <f t="shared" si="4"/>
        <v>45798</v>
      </c>
      <c r="G142" s="2" t="e">
        <f t="shared" si="5"/>
        <v>#N/A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16" x14ac:dyDescent="0.2">
      <c r="A143"/>
      <c r="B143"/>
      <c r="F143" s="3">
        <f t="shared" si="4"/>
        <v>45799</v>
      </c>
      <c r="G143" s="2" t="e">
        <f t="shared" si="5"/>
        <v>#N/A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16" x14ac:dyDescent="0.2">
      <c r="A144"/>
      <c r="B144"/>
      <c r="F144" s="3">
        <f t="shared" si="4"/>
        <v>45800</v>
      </c>
      <c r="G144" s="2" t="e">
        <f t="shared" si="5"/>
        <v>#N/A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16" x14ac:dyDescent="0.2">
      <c r="A145"/>
      <c r="B145"/>
      <c r="F145" s="3">
        <f t="shared" si="4"/>
        <v>45801</v>
      </c>
      <c r="G145" s="2" t="e">
        <f t="shared" si="5"/>
        <v>#N/A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16" x14ac:dyDescent="0.2">
      <c r="A146"/>
      <c r="B146"/>
      <c r="F146" s="3">
        <f t="shared" si="4"/>
        <v>45802</v>
      </c>
      <c r="G146" s="2" t="e">
        <f t="shared" si="5"/>
        <v>#N/A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16" x14ac:dyDescent="0.2">
      <c r="A147"/>
      <c r="B147"/>
      <c r="F147" s="3">
        <f t="shared" si="4"/>
        <v>45803</v>
      </c>
      <c r="G147" s="2" t="e">
        <f t="shared" si="5"/>
        <v>#N/A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16" x14ac:dyDescent="0.2">
      <c r="A148"/>
      <c r="B148"/>
      <c r="F148" s="3">
        <f t="shared" si="4"/>
        <v>45804</v>
      </c>
      <c r="G148" s="2" t="e">
        <f t="shared" si="5"/>
        <v>#N/A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16" x14ac:dyDescent="0.2">
      <c r="A149"/>
      <c r="B149"/>
      <c r="F149" s="3">
        <f t="shared" si="4"/>
        <v>45805</v>
      </c>
      <c r="G149" s="2" t="e">
        <f t="shared" si="5"/>
        <v>#N/A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16" x14ac:dyDescent="0.2">
      <c r="A150"/>
      <c r="B150"/>
      <c r="F150" s="3">
        <f t="shared" si="4"/>
        <v>45806</v>
      </c>
      <c r="G150" s="2" t="e">
        <f t="shared" si="5"/>
        <v>#N/A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16" x14ac:dyDescent="0.2">
      <c r="A151"/>
      <c r="B151"/>
      <c r="F151" s="3">
        <f t="shared" si="4"/>
        <v>45807</v>
      </c>
      <c r="G151" s="2" t="e">
        <f t="shared" si="5"/>
        <v>#N/A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16" x14ac:dyDescent="0.2">
      <c r="A152"/>
      <c r="B152"/>
      <c r="F152" s="3">
        <f t="shared" si="4"/>
        <v>45808</v>
      </c>
      <c r="G152" s="2" t="e">
        <f t="shared" si="5"/>
        <v>#N/A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16" x14ac:dyDescent="0.2">
      <c r="A153"/>
      <c r="B153"/>
      <c r="F153" s="3">
        <f t="shared" si="4"/>
        <v>45809</v>
      </c>
      <c r="G153" s="2" t="e">
        <f t="shared" si="5"/>
        <v>#N/A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16" x14ac:dyDescent="0.2">
      <c r="A154"/>
      <c r="B154"/>
      <c r="F154" s="3">
        <f t="shared" si="4"/>
        <v>45810</v>
      </c>
      <c r="G154" s="2" t="e">
        <f t="shared" si="5"/>
        <v>#N/A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16" x14ac:dyDescent="0.2">
      <c r="A155"/>
      <c r="B155"/>
      <c r="F155" s="3">
        <f t="shared" si="4"/>
        <v>45811</v>
      </c>
      <c r="G155" s="2" t="e">
        <f t="shared" si="5"/>
        <v>#N/A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16" x14ac:dyDescent="0.2">
      <c r="A156"/>
      <c r="B156"/>
      <c r="F156" s="3">
        <f t="shared" si="4"/>
        <v>45812</v>
      </c>
      <c r="G156" s="2" t="e">
        <f t="shared" si="5"/>
        <v>#N/A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16" x14ac:dyDescent="0.2">
      <c r="A157"/>
      <c r="B157"/>
      <c r="F157" s="3">
        <f t="shared" si="4"/>
        <v>45813</v>
      </c>
      <c r="G157" s="2" t="e">
        <f t="shared" si="5"/>
        <v>#N/A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16" x14ac:dyDescent="0.2">
      <c r="A158"/>
      <c r="B158"/>
      <c r="F158" s="3">
        <f t="shared" si="4"/>
        <v>45814</v>
      </c>
      <c r="G158" s="2" t="e">
        <f t="shared" si="5"/>
        <v>#N/A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16" x14ac:dyDescent="0.2">
      <c r="A159"/>
      <c r="B159"/>
      <c r="F159" s="3">
        <f t="shared" si="4"/>
        <v>45815</v>
      </c>
      <c r="G159" s="2" t="e">
        <f t="shared" si="5"/>
        <v>#N/A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16" x14ac:dyDescent="0.2">
      <c r="A160"/>
      <c r="B160"/>
      <c r="F160" s="3">
        <f t="shared" si="4"/>
        <v>45816</v>
      </c>
      <c r="G160" s="2" t="e">
        <f t="shared" si="5"/>
        <v>#N/A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16" x14ac:dyDescent="0.2">
      <c r="A161"/>
      <c r="B161"/>
      <c r="F161" s="3">
        <f t="shared" si="4"/>
        <v>45817</v>
      </c>
      <c r="G161" s="2" t="e">
        <f t="shared" si="5"/>
        <v>#N/A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16" x14ac:dyDescent="0.2">
      <c r="A162"/>
      <c r="B162"/>
      <c r="F162" s="3">
        <f t="shared" si="4"/>
        <v>45818</v>
      </c>
      <c r="G162" s="2" t="e">
        <f t="shared" si="5"/>
        <v>#N/A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16" x14ac:dyDescent="0.2">
      <c r="A163"/>
      <c r="B163"/>
      <c r="F163" s="3">
        <f t="shared" si="4"/>
        <v>45819</v>
      </c>
      <c r="G163" s="2" t="e">
        <f t="shared" si="5"/>
        <v>#N/A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16" x14ac:dyDescent="0.2">
      <c r="A164"/>
      <c r="B164"/>
      <c r="F164" s="3">
        <f t="shared" si="4"/>
        <v>45820</v>
      </c>
      <c r="G164" s="2" t="e">
        <f t="shared" si="5"/>
        <v>#N/A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16" x14ac:dyDescent="0.2">
      <c r="A165"/>
      <c r="B165"/>
      <c r="F165" s="3">
        <f t="shared" si="4"/>
        <v>45821</v>
      </c>
      <c r="G165" s="2" t="e">
        <f t="shared" si="5"/>
        <v>#N/A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16" x14ac:dyDescent="0.2">
      <c r="A166"/>
      <c r="B166"/>
      <c r="F166" s="3">
        <f t="shared" si="4"/>
        <v>45822</v>
      </c>
      <c r="G166" s="2" t="e">
        <f t="shared" si="5"/>
        <v>#N/A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16" x14ac:dyDescent="0.2">
      <c r="A167"/>
      <c r="B167"/>
      <c r="F167" s="3">
        <f t="shared" si="4"/>
        <v>45823</v>
      </c>
      <c r="G167" s="2" t="e">
        <f t="shared" si="5"/>
        <v>#N/A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16" x14ac:dyDescent="0.2">
      <c r="A168"/>
      <c r="B168"/>
      <c r="F168" s="3">
        <f t="shared" si="4"/>
        <v>45824</v>
      </c>
      <c r="G168" s="2" t="e">
        <f t="shared" si="5"/>
        <v>#N/A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16" x14ac:dyDescent="0.2">
      <c r="A169"/>
      <c r="B169"/>
      <c r="F169" s="3">
        <f t="shared" si="4"/>
        <v>45825</v>
      </c>
      <c r="G169" s="2" t="e">
        <f t="shared" si="5"/>
        <v>#N/A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16" x14ac:dyDescent="0.2">
      <c r="A170"/>
      <c r="B170"/>
      <c r="F170" s="3">
        <f t="shared" si="4"/>
        <v>45826</v>
      </c>
      <c r="G170" s="2" t="e">
        <f t="shared" si="5"/>
        <v>#N/A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16" x14ac:dyDescent="0.2">
      <c r="A171"/>
      <c r="B171"/>
      <c r="F171" s="3">
        <f t="shared" si="4"/>
        <v>45827</v>
      </c>
      <c r="G171" s="2" t="e">
        <f t="shared" si="5"/>
        <v>#N/A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16" x14ac:dyDescent="0.2">
      <c r="A172"/>
      <c r="B172"/>
      <c r="F172" s="3">
        <f t="shared" si="4"/>
        <v>45828</v>
      </c>
      <c r="G172" s="2" t="e">
        <f t="shared" si="5"/>
        <v>#N/A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16" x14ac:dyDescent="0.2">
      <c r="A173"/>
      <c r="B173"/>
      <c r="F173" s="3">
        <f t="shared" si="4"/>
        <v>45829</v>
      </c>
      <c r="G173" s="2" t="e">
        <f t="shared" si="5"/>
        <v>#N/A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16" x14ac:dyDescent="0.2">
      <c r="A174"/>
      <c r="B174"/>
      <c r="F174" s="3">
        <f t="shared" si="4"/>
        <v>45830</v>
      </c>
      <c r="G174" s="2" t="e">
        <f t="shared" si="5"/>
        <v>#N/A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16" x14ac:dyDescent="0.2">
      <c r="A175"/>
      <c r="B175"/>
      <c r="F175" s="3">
        <f t="shared" si="4"/>
        <v>45831</v>
      </c>
      <c r="G175" s="2" t="e">
        <f t="shared" si="5"/>
        <v>#N/A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16" x14ac:dyDescent="0.2">
      <c r="A176"/>
      <c r="B176"/>
      <c r="F176" s="3">
        <f t="shared" si="4"/>
        <v>45832</v>
      </c>
      <c r="G176" s="2" t="e">
        <f t="shared" si="5"/>
        <v>#N/A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16" x14ac:dyDescent="0.2">
      <c r="A177"/>
      <c r="B177"/>
      <c r="F177" s="3">
        <f t="shared" si="4"/>
        <v>45833</v>
      </c>
      <c r="G177" s="2" t="e">
        <f t="shared" si="5"/>
        <v>#N/A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16" x14ac:dyDescent="0.2">
      <c r="A178"/>
      <c r="B178"/>
      <c r="F178" s="3">
        <f t="shared" si="4"/>
        <v>45834</v>
      </c>
      <c r="G178" s="2" t="e">
        <f t="shared" si="5"/>
        <v>#N/A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16" x14ac:dyDescent="0.2">
      <c r="A179"/>
      <c r="B179"/>
      <c r="F179" s="3">
        <f t="shared" si="4"/>
        <v>45835</v>
      </c>
      <c r="G179" s="2" t="e">
        <f t="shared" si="5"/>
        <v>#N/A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16" x14ac:dyDescent="0.2">
      <c r="A180"/>
      <c r="B180"/>
      <c r="F180" s="3">
        <f t="shared" si="4"/>
        <v>45836</v>
      </c>
      <c r="G180" s="2" t="e">
        <f t="shared" si="5"/>
        <v>#N/A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16" x14ac:dyDescent="0.2">
      <c r="A181"/>
      <c r="B181"/>
      <c r="F181" s="3">
        <f t="shared" si="4"/>
        <v>45837</v>
      </c>
      <c r="G181" s="2" t="e">
        <f t="shared" si="5"/>
        <v>#N/A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16" x14ac:dyDescent="0.2">
      <c r="A182"/>
      <c r="B182"/>
      <c r="F182" s="3">
        <f t="shared" si="4"/>
        <v>45838</v>
      </c>
      <c r="G182" s="2" t="e">
        <f t="shared" si="5"/>
        <v>#N/A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16" x14ac:dyDescent="0.2">
      <c r="A183"/>
      <c r="B183"/>
      <c r="F183" s="3">
        <f t="shared" si="4"/>
        <v>45839</v>
      </c>
      <c r="G183" s="2" t="e">
        <f t="shared" si="5"/>
        <v>#N/A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16" x14ac:dyDescent="0.2">
      <c r="A184"/>
      <c r="B184"/>
      <c r="F184" s="3">
        <f t="shared" si="4"/>
        <v>45840</v>
      </c>
      <c r="G184" s="2" t="e">
        <f t="shared" si="5"/>
        <v>#N/A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16" x14ac:dyDescent="0.2">
      <c r="A185"/>
      <c r="B185"/>
      <c r="F185" s="3">
        <f t="shared" si="4"/>
        <v>45841</v>
      </c>
      <c r="G185" s="2" t="e">
        <f t="shared" si="5"/>
        <v>#N/A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16" x14ac:dyDescent="0.2">
      <c r="A186"/>
      <c r="B186"/>
      <c r="F186" s="3">
        <f t="shared" si="4"/>
        <v>45842</v>
      </c>
      <c r="G186" s="2" t="e">
        <f t="shared" si="5"/>
        <v>#N/A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16" x14ac:dyDescent="0.2">
      <c r="A187"/>
      <c r="B187"/>
      <c r="F187" s="3">
        <f t="shared" si="4"/>
        <v>45843</v>
      </c>
      <c r="G187" s="2" t="e">
        <f t="shared" si="5"/>
        <v>#N/A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16" x14ac:dyDescent="0.2">
      <c r="A188"/>
      <c r="B188"/>
      <c r="F188" s="3">
        <f t="shared" si="4"/>
        <v>45844</v>
      </c>
      <c r="G188" s="2" t="e">
        <f t="shared" si="5"/>
        <v>#N/A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16" x14ac:dyDescent="0.2">
      <c r="A189"/>
      <c r="B189"/>
      <c r="F189" s="3">
        <f t="shared" si="4"/>
        <v>45845</v>
      </c>
      <c r="G189" s="2" t="e">
        <f t="shared" si="5"/>
        <v>#N/A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16" x14ac:dyDescent="0.2">
      <c r="A190"/>
      <c r="B190"/>
      <c r="F190" s="3">
        <f t="shared" si="4"/>
        <v>45846</v>
      </c>
      <c r="G190" s="2" t="e">
        <f t="shared" si="5"/>
        <v>#N/A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16" x14ac:dyDescent="0.2">
      <c r="A191"/>
      <c r="B191"/>
      <c r="F191" s="3">
        <f t="shared" si="4"/>
        <v>45847</v>
      </c>
      <c r="G191" s="2" t="e">
        <f t="shared" si="5"/>
        <v>#N/A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16" x14ac:dyDescent="0.2">
      <c r="A192"/>
      <c r="B192"/>
      <c r="F192" s="3">
        <f t="shared" si="4"/>
        <v>45848</v>
      </c>
      <c r="G192" s="2" t="e">
        <f t="shared" si="5"/>
        <v>#N/A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16" x14ac:dyDescent="0.2">
      <c r="A193"/>
      <c r="B193"/>
      <c r="F193" s="3">
        <f t="shared" si="4"/>
        <v>45849</v>
      </c>
      <c r="G193" s="2" t="e">
        <f t="shared" si="5"/>
        <v>#N/A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16" x14ac:dyDescent="0.2">
      <c r="A194"/>
      <c r="B194"/>
      <c r="F194" s="3">
        <f t="shared" si="4"/>
        <v>45850</v>
      </c>
      <c r="G194" s="2" t="e">
        <f t="shared" si="5"/>
        <v>#N/A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16" x14ac:dyDescent="0.2">
      <c r="A195"/>
      <c r="B195"/>
      <c r="F195" s="3">
        <f t="shared" si="4"/>
        <v>45851</v>
      </c>
      <c r="G195" s="2" t="e">
        <f t="shared" si="5"/>
        <v>#N/A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16" x14ac:dyDescent="0.2">
      <c r="A196"/>
      <c r="B196"/>
      <c r="F196" s="3">
        <f t="shared" ref="F196:F259" si="6">F195+1</f>
        <v>45852</v>
      </c>
      <c r="G196" s="2" t="e">
        <f t="shared" ref="G196:G259" si="7">VLOOKUP(F196,A:B,2,FALSE)</f>
        <v>#N/A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16" x14ac:dyDescent="0.2">
      <c r="A197"/>
      <c r="B197"/>
      <c r="F197" s="3">
        <f t="shared" si="6"/>
        <v>45853</v>
      </c>
      <c r="G197" s="2" t="e">
        <f t="shared" si="7"/>
        <v>#N/A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16" x14ac:dyDescent="0.2">
      <c r="A198"/>
      <c r="B198"/>
      <c r="F198" s="3">
        <f t="shared" si="6"/>
        <v>45854</v>
      </c>
      <c r="G198" s="2" t="e">
        <f t="shared" si="7"/>
        <v>#N/A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16" x14ac:dyDescent="0.2">
      <c r="A199"/>
      <c r="B199"/>
      <c r="F199" s="3">
        <f t="shared" si="6"/>
        <v>45855</v>
      </c>
      <c r="G199" s="2" t="e">
        <f t="shared" si="7"/>
        <v>#N/A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16" x14ac:dyDescent="0.2">
      <c r="A200"/>
      <c r="B200"/>
      <c r="F200" s="3">
        <f t="shared" si="6"/>
        <v>45856</v>
      </c>
      <c r="G200" s="2" t="e">
        <f t="shared" si="7"/>
        <v>#N/A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16" x14ac:dyDescent="0.2">
      <c r="A201"/>
      <c r="B201"/>
      <c r="F201" s="3">
        <f t="shared" si="6"/>
        <v>45857</v>
      </c>
      <c r="G201" s="2" t="e">
        <f t="shared" si="7"/>
        <v>#N/A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16" x14ac:dyDescent="0.2">
      <c r="A202"/>
      <c r="B202"/>
      <c r="F202" s="3">
        <f t="shared" si="6"/>
        <v>45858</v>
      </c>
      <c r="G202" s="2" t="e">
        <f t="shared" si="7"/>
        <v>#N/A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16" x14ac:dyDescent="0.2">
      <c r="A203"/>
      <c r="B203"/>
      <c r="F203" s="3">
        <f t="shared" si="6"/>
        <v>45859</v>
      </c>
      <c r="G203" s="2" t="e">
        <f t="shared" si="7"/>
        <v>#N/A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16" x14ac:dyDescent="0.2">
      <c r="A204"/>
      <c r="B204"/>
      <c r="F204" s="3">
        <f t="shared" si="6"/>
        <v>45860</v>
      </c>
      <c r="G204" s="2" t="e">
        <f t="shared" si="7"/>
        <v>#N/A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16" x14ac:dyDescent="0.2">
      <c r="A205"/>
      <c r="B205"/>
      <c r="F205" s="3">
        <f t="shared" si="6"/>
        <v>45861</v>
      </c>
      <c r="G205" s="2" t="e">
        <f t="shared" si="7"/>
        <v>#N/A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16" x14ac:dyDescent="0.2">
      <c r="A206"/>
      <c r="B206"/>
      <c r="F206" s="3">
        <f t="shared" si="6"/>
        <v>45862</v>
      </c>
      <c r="G206" s="2" t="e">
        <f t="shared" si="7"/>
        <v>#N/A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16" x14ac:dyDescent="0.2">
      <c r="A207"/>
      <c r="B207"/>
      <c r="F207" s="3">
        <f t="shared" si="6"/>
        <v>45863</v>
      </c>
      <c r="G207" s="2" t="e">
        <f t="shared" si="7"/>
        <v>#N/A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16" x14ac:dyDescent="0.2">
      <c r="A208"/>
      <c r="B208"/>
      <c r="F208" s="3">
        <f t="shared" si="6"/>
        <v>45864</v>
      </c>
      <c r="G208" s="2" t="e">
        <f t="shared" si="7"/>
        <v>#N/A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16" x14ac:dyDescent="0.2">
      <c r="A209"/>
      <c r="B209"/>
      <c r="F209" s="3">
        <f t="shared" si="6"/>
        <v>45865</v>
      </c>
      <c r="G209" s="2" t="e">
        <f t="shared" si="7"/>
        <v>#N/A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16" x14ac:dyDescent="0.2">
      <c r="A210"/>
      <c r="B210"/>
      <c r="F210" s="3">
        <f t="shared" si="6"/>
        <v>45866</v>
      </c>
      <c r="G210" s="2" t="e">
        <f t="shared" si="7"/>
        <v>#N/A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16" x14ac:dyDescent="0.2">
      <c r="A211"/>
      <c r="B211"/>
      <c r="F211" s="3">
        <f t="shared" si="6"/>
        <v>45867</v>
      </c>
      <c r="G211" s="2" t="e">
        <f t="shared" si="7"/>
        <v>#N/A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16" x14ac:dyDescent="0.2">
      <c r="A212"/>
      <c r="B212"/>
      <c r="F212" s="3">
        <f t="shared" si="6"/>
        <v>45868</v>
      </c>
      <c r="G212" s="2" t="e">
        <f t="shared" si="7"/>
        <v>#N/A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16" x14ac:dyDescent="0.2">
      <c r="A213"/>
      <c r="B213"/>
      <c r="F213" s="3">
        <f t="shared" si="6"/>
        <v>45869</v>
      </c>
      <c r="G213" s="2" t="e">
        <f t="shared" si="7"/>
        <v>#N/A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16" x14ac:dyDescent="0.2">
      <c r="A214"/>
      <c r="B214"/>
      <c r="F214" s="3">
        <f t="shared" si="6"/>
        <v>45870</v>
      </c>
      <c r="G214" s="2" t="e">
        <f t="shared" si="7"/>
        <v>#N/A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16" x14ac:dyDescent="0.2">
      <c r="A215"/>
      <c r="B215"/>
      <c r="F215" s="3">
        <f t="shared" si="6"/>
        <v>45871</v>
      </c>
      <c r="G215" s="2" t="e">
        <f t="shared" si="7"/>
        <v>#N/A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16" x14ac:dyDescent="0.2">
      <c r="A216"/>
      <c r="B216"/>
      <c r="F216" s="3">
        <f t="shared" si="6"/>
        <v>45872</v>
      </c>
      <c r="G216" s="2" t="e">
        <f t="shared" si="7"/>
        <v>#N/A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16" x14ac:dyDescent="0.2">
      <c r="A217"/>
      <c r="B217"/>
      <c r="F217" s="3">
        <f t="shared" si="6"/>
        <v>45873</v>
      </c>
      <c r="G217" s="2" t="e">
        <f t="shared" si="7"/>
        <v>#N/A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16" x14ac:dyDescent="0.2">
      <c r="A218"/>
      <c r="B218"/>
      <c r="F218" s="3">
        <f t="shared" si="6"/>
        <v>45874</v>
      </c>
      <c r="G218" s="2" t="e">
        <f t="shared" si="7"/>
        <v>#N/A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16" x14ac:dyDescent="0.2">
      <c r="A219"/>
      <c r="B219"/>
      <c r="F219" s="3">
        <f t="shared" si="6"/>
        <v>45875</v>
      </c>
      <c r="G219" s="2" t="e">
        <f t="shared" si="7"/>
        <v>#N/A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16" x14ac:dyDescent="0.2">
      <c r="A220"/>
      <c r="B220"/>
      <c r="F220" s="3">
        <f t="shared" si="6"/>
        <v>45876</v>
      </c>
      <c r="G220" s="2" t="e">
        <f t="shared" si="7"/>
        <v>#N/A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16" x14ac:dyDescent="0.2">
      <c r="A221"/>
      <c r="B221"/>
      <c r="F221" s="3">
        <f t="shared" si="6"/>
        <v>45877</v>
      </c>
      <c r="G221" s="2" t="e">
        <f t="shared" si="7"/>
        <v>#N/A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16" x14ac:dyDescent="0.2">
      <c r="A222"/>
      <c r="B222"/>
      <c r="F222" s="3">
        <f t="shared" si="6"/>
        <v>45878</v>
      </c>
      <c r="G222" s="2" t="e">
        <f t="shared" si="7"/>
        <v>#N/A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16" x14ac:dyDescent="0.2">
      <c r="A223"/>
      <c r="B223"/>
      <c r="F223" s="3">
        <f t="shared" si="6"/>
        <v>45879</v>
      </c>
      <c r="G223" s="2" t="e">
        <f t="shared" si="7"/>
        <v>#N/A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16" x14ac:dyDescent="0.2">
      <c r="A224"/>
      <c r="B224"/>
      <c r="F224" s="3">
        <f t="shared" si="6"/>
        <v>45880</v>
      </c>
      <c r="G224" s="2" t="e">
        <f t="shared" si="7"/>
        <v>#N/A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16" x14ac:dyDescent="0.2">
      <c r="A225"/>
      <c r="B225"/>
      <c r="F225" s="3">
        <f t="shared" si="6"/>
        <v>45881</v>
      </c>
      <c r="G225" s="2" t="e">
        <f t="shared" si="7"/>
        <v>#N/A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16" x14ac:dyDescent="0.2">
      <c r="A226"/>
      <c r="B226"/>
      <c r="F226" s="3">
        <f t="shared" si="6"/>
        <v>45882</v>
      </c>
      <c r="G226" s="2" t="e">
        <f t="shared" si="7"/>
        <v>#N/A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16" x14ac:dyDescent="0.2">
      <c r="A227"/>
      <c r="B227"/>
      <c r="F227" s="3">
        <f t="shared" si="6"/>
        <v>45883</v>
      </c>
      <c r="G227" s="2" t="e">
        <f t="shared" si="7"/>
        <v>#N/A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16" x14ac:dyDescent="0.2">
      <c r="A228"/>
      <c r="B228"/>
      <c r="F228" s="3">
        <f t="shared" si="6"/>
        <v>45884</v>
      </c>
      <c r="G228" s="2" t="e">
        <f t="shared" si="7"/>
        <v>#N/A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16" x14ac:dyDescent="0.2">
      <c r="A229"/>
      <c r="B229"/>
      <c r="F229" s="3">
        <f t="shared" si="6"/>
        <v>45885</v>
      </c>
      <c r="G229" s="2" t="e">
        <f t="shared" si="7"/>
        <v>#N/A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16" x14ac:dyDescent="0.2">
      <c r="A230"/>
      <c r="B230"/>
      <c r="F230" s="3">
        <f t="shared" si="6"/>
        <v>45886</v>
      </c>
      <c r="G230" s="2" t="e">
        <f t="shared" si="7"/>
        <v>#N/A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16" x14ac:dyDescent="0.2">
      <c r="A231"/>
      <c r="B231"/>
      <c r="F231" s="3">
        <f t="shared" si="6"/>
        <v>45887</v>
      </c>
      <c r="G231" s="2" t="e">
        <f t="shared" si="7"/>
        <v>#N/A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16" x14ac:dyDescent="0.2">
      <c r="A232"/>
      <c r="B232"/>
      <c r="F232" s="3">
        <f t="shared" si="6"/>
        <v>45888</v>
      </c>
      <c r="G232" s="2" t="e">
        <f t="shared" si="7"/>
        <v>#N/A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16" x14ac:dyDescent="0.2">
      <c r="A233"/>
      <c r="B233"/>
      <c r="F233" s="3">
        <f t="shared" si="6"/>
        <v>45889</v>
      </c>
      <c r="G233" s="2" t="e">
        <f t="shared" si="7"/>
        <v>#N/A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16" x14ac:dyDescent="0.2">
      <c r="A234"/>
      <c r="B234"/>
      <c r="F234" s="3">
        <f t="shared" si="6"/>
        <v>45890</v>
      </c>
      <c r="G234" s="2" t="e">
        <f t="shared" si="7"/>
        <v>#N/A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16" x14ac:dyDescent="0.2">
      <c r="A235"/>
      <c r="B235"/>
      <c r="F235" s="3">
        <f t="shared" si="6"/>
        <v>45891</v>
      </c>
      <c r="G235" s="2" t="e">
        <f t="shared" si="7"/>
        <v>#N/A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16" x14ac:dyDescent="0.2">
      <c r="A236"/>
      <c r="B236"/>
      <c r="F236" s="3">
        <f t="shared" si="6"/>
        <v>45892</v>
      </c>
      <c r="G236" s="2" t="e">
        <f t="shared" si="7"/>
        <v>#N/A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16" x14ac:dyDescent="0.2">
      <c r="A237"/>
      <c r="B237"/>
      <c r="F237" s="3">
        <f t="shared" si="6"/>
        <v>45893</v>
      </c>
      <c r="G237" s="2" t="e">
        <f t="shared" si="7"/>
        <v>#N/A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16" x14ac:dyDescent="0.2">
      <c r="A238"/>
      <c r="B238"/>
      <c r="F238" s="3">
        <f t="shared" si="6"/>
        <v>45894</v>
      </c>
      <c r="G238" s="2" t="e">
        <f t="shared" si="7"/>
        <v>#N/A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16" x14ac:dyDescent="0.2">
      <c r="A239"/>
      <c r="B239"/>
      <c r="F239" s="3">
        <f t="shared" si="6"/>
        <v>45895</v>
      </c>
      <c r="G239" s="2" t="e">
        <f t="shared" si="7"/>
        <v>#N/A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16" x14ac:dyDescent="0.2">
      <c r="A240"/>
      <c r="B240"/>
      <c r="F240" s="3">
        <f t="shared" si="6"/>
        <v>45896</v>
      </c>
      <c r="G240" s="2" t="e">
        <f t="shared" si="7"/>
        <v>#N/A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16" x14ac:dyDescent="0.2">
      <c r="A241"/>
      <c r="B241"/>
      <c r="F241" s="3">
        <f t="shared" si="6"/>
        <v>45897</v>
      </c>
      <c r="G241" s="2" t="e">
        <f t="shared" si="7"/>
        <v>#N/A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16" x14ac:dyDescent="0.2">
      <c r="A242"/>
      <c r="B242"/>
      <c r="F242" s="3">
        <f t="shared" si="6"/>
        <v>45898</v>
      </c>
      <c r="G242" s="2" t="e">
        <f t="shared" si="7"/>
        <v>#N/A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16" x14ac:dyDescent="0.2">
      <c r="A243"/>
      <c r="B243"/>
      <c r="F243" s="3">
        <f t="shared" si="6"/>
        <v>45899</v>
      </c>
      <c r="G243" s="2" t="e">
        <f t="shared" si="7"/>
        <v>#N/A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16" x14ac:dyDescent="0.2">
      <c r="A244"/>
      <c r="B244"/>
      <c r="F244" s="3">
        <f t="shared" si="6"/>
        <v>45900</v>
      </c>
      <c r="G244" s="2" t="e">
        <f t="shared" si="7"/>
        <v>#N/A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16" x14ac:dyDescent="0.2">
      <c r="A245"/>
      <c r="B245"/>
      <c r="F245" s="3">
        <f t="shared" si="6"/>
        <v>45901</v>
      </c>
      <c r="G245" s="2" t="e">
        <f t="shared" si="7"/>
        <v>#N/A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16" x14ac:dyDescent="0.2">
      <c r="A246"/>
      <c r="B246"/>
      <c r="F246" s="3">
        <f t="shared" si="6"/>
        <v>45902</v>
      </c>
      <c r="G246" s="2" t="e">
        <f t="shared" si="7"/>
        <v>#N/A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16" x14ac:dyDescent="0.2">
      <c r="A247"/>
      <c r="B247"/>
      <c r="F247" s="3">
        <f t="shared" si="6"/>
        <v>45903</v>
      </c>
      <c r="G247" s="2" t="e">
        <f t="shared" si="7"/>
        <v>#N/A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16" x14ac:dyDescent="0.2">
      <c r="A248"/>
      <c r="B248"/>
      <c r="F248" s="3">
        <f t="shared" si="6"/>
        <v>45904</v>
      </c>
      <c r="G248" s="2" t="e">
        <f t="shared" si="7"/>
        <v>#N/A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16" x14ac:dyDescent="0.2">
      <c r="A249"/>
      <c r="B249"/>
      <c r="F249" s="3">
        <f t="shared" si="6"/>
        <v>45905</v>
      </c>
      <c r="G249" s="2" t="e">
        <f t="shared" si="7"/>
        <v>#N/A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16" x14ac:dyDescent="0.2">
      <c r="A250"/>
      <c r="B250"/>
      <c r="F250" s="3">
        <f t="shared" si="6"/>
        <v>45906</v>
      </c>
      <c r="G250" s="2" t="e">
        <f t="shared" si="7"/>
        <v>#N/A</v>
      </c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16" x14ac:dyDescent="0.2">
      <c r="A251"/>
      <c r="B251"/>
      <c r="F251" s="3">
        <f t="shared" si="6"/>
        <v>45907</v>
      </c>
      <c r="G251" s="2" t="e">
        <f t="shared" si="7"/>
        <v>#N/A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16" x14ac:dyDescent="0.2">
      <c r="A252"/>
      <c r="B252"/>
      <c r="F252" s="3">
        <f t="shared" si="6"/>
        <v>45908</v>
      </c>
      <c r="G252" s="2" t="e">
        <f t="shared" si="7"/>
        <v>#N/A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16" x14ac:dyDescent="0.2">
      <c r="A253"/>
      <c r="B253"/>
      <c r="F253" s="3">
        <f t="shared" si="6"/>
        <v>45909</v>
      </c>
      <c r="G253" s="2" t="e">
        <f t="shared" si="7"/>
        <v>#N/A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16" x14ac:dyDescent="0.2">
      <c r="A254"/>
      <c r="B254"/>
      <c r="F254" s="3">
        <f t="shared" si="6"/>
        <v>45910</v>
      </c>
      <c r="G254" s="2" t="e">
        <f t="shared" si="7"/>
        <v>#N/A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4" ht="16" x14ac:dyDescent="0.2">
      <c r="A255"/>
      <c r="B255"/>
      <c r="F255" s="3">
        <f t="shared" si="6"/>
        <v>45911</v>
      </c>
      <c r="G255" s="2" t="e">
        <f t="shared" si="7"/>
        <v>#N/A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4" ht="16" x14ac:dyDescent="0.2">
      <c r="F256" s="3">
        <f t="shared" si="6"/>
        <v>45912</v>
      </c>
      <c r="G256" s="2" t="e">
        <f t="shared" si="7"/>
        <v>#N/A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6:7" x14ac:dyDescent="0.15">
      <c r="F257" s="3">
        <f t="shared" si="6"/>
        <v>45913</v>
      </c>
      <c r="G257" s="2" t="e">
        <f t="shared" si="7"/>
        <v>#N/A</v>
      </c>
    </row>
    <row r="258" spans="6:7" x14ac:dyDescent="0.15">
      <c r="F258" s="3">
        <f t="shared" si="6"/>
        <v>45914</v>
      </c>
      <c r="G258" s="2" t="e">
        <f t="shared" si="7"/>
        <v>#N/A</v>
      </c>
    </row>
    <row r="259" spans="6:7" x14ac:dyDescent="0.15">
      <c r="F259" s="3">
        <f t="shared" si="6"/>
        <v>45915</v>
      </c>
      <c r="G259" s="2" t="e">
        <f t="shared" si="7"/>
        <v>#N/A</v>
      </c>
    </row>
    <row r="260" spans="6:7" x14ac:dyDescent="0.15">
      <c r="F260" s="3">
        <f t="shared" ref="F260:F323" si="8">F259+1</f>
        <v>45916</v>
      </c>
      <c r="G260" s="2" t="e">
        <f t="shared" ref="G260:G323" si="9">VLOOKUP(F260,A:B,2,FALSE)</f>
        <v>#N/A</v>
      </c>
    </row>
    <row r="261" spans="6:7" x14ac:dyDescent="0.15">
      <c r="F261" s="3">
        <f t="shared" si="8"/>
        <v>45917</v>
      </c>
      <c r="G261" s="2" t="e">
        <f t="shared" si="9"/>
        <v>#N/A</v>
      </c>
    </row>
    <row r="262" spans="6:7" x14ac:dyDescent="0.15">
      <c r="F262" s="3">
        <f t="shared" si="8"/>
        <v>45918</v>
      </c>
      <c r="G262" s="2" t="e">
        <f t="shared" si="9"/>
        <v>#N/A</v>
      </c>
    </row>
    <row r="263" spans="6:7" x14ac:dyDescent="0.15">
      <c r="F263" s="3">
        <f t="shared" si="8"/>
        <v>45919</v>
      </c>
      <c r="G263" s="2" t="e">
        <f t="shared" si="9"/>
        <v>#N/A</v>
      </c>
    </row>
    <row r="264" spans="6:7" x14ac:dyDescent="0.15">
      <c r="F264" s="3">
        <f t="shared" si="8"/>
        <v>45920</v>
      </c>
      <c r="G264" s="2" t="e">
        <f t="shared" si="9"/>
        <v>#N/A</v>
      </c>
    </row>
    <row r="265" spans="6:7" x14ac:dyDescent="0.15">
      <c r="F265" s="3">
        <f t="shared" si="8"/>
        <v>45921</v>
      </c>
      <c r="G265" s="2" t="e">
        <f t="shared" si="9"/>
        <v>#N/A</v>
      </c>
    </row>
    <row r="266" spans="6:7" x14ac:dyDescent="0.15">
      <c r="F266" s="3">
        <f t="shared" si="8"/>
        <v>45922</v>
      </c>
      <c r="G266" s="2" t="e">
        <f t="shared" si="9"/>
        <v>#N/A</v>
      </c>
    </row>
    <row r="267" spans="6:7" x14ac:dyDescent="0.15">
      <c r="F267" s="3">
        <f t="shared" si="8"/>
        <v>45923</v>
      </c>
      <c r="G267" s="2" t="e">
        <f t="shared" si="9"/>
        <v>#N/A</v>
      </c>
    </row>
    <row r="268" spans="6:7" x14ac:dyDescent="0.15">
      <c r="F268" s="3">
        <f t="shared" si="8"/>
        <v>45924</v>
      </c>
      <c r="G268" s="2" t="e">
        <f t="shared" si="9"/>
        <v>#N/A</v>
      </c>
    </row>
    <row r="269" spans="6:7" x14ac:dyDescent="0.15">
      <c r="F269" s="3">
        <f t="shared" si="8"/>
        <v>45925</v>
      </c>
      <c r="G269" s="2" t="e">
        <f t="shared" si="9"/>
        <v>#N/A</v>
      </c>
    </row>
    <row r="270" spans="6:7" x14ac:dyDescent="0.15">
      <c r="F270" s="3">
        <f t="shared" si="8"/>
        <v>45926</v>
      </c>
      <c r="G270" s="2" t="e">
        <f t="shared" si="9"/>
        <v>#N/A</v>
      </c>
    </row>
    <row r="271" spans="6:7" x14ac:dyDescent="0.15">
      <c r="F271" s="3">
        <f t="shared" si="8"/>
        <v>45927</v>
      </c>
      <c r="G271" s="2" t="e">
        <f t="shared" si="9"/>
        <v>#N/A</v>
      </c>
    </row>
    <row r="272" spans="6:7" x14ac:dyDescent="0.15">
      <c r="F272" s="3">
        <f t="shared" si="8"/>
        <v>45928</v>
      </c>
      <c r="G272" s="2" t="e">
        <f t="shared" si="9"/>
        <v>#N/A</v>
      </c>
    </row>
    <row r="273" spans="6:8" x14ac:dyDescent="0.15">
      <c r="F273" s="3">
        <f t="shared" si="8"/>
        <v>45929</v>
      </c>
      <c r="G273" s="2" t="e">
        <f t="shared" si="9"/>
        <v>#N/A</v>
      </c>
    </row>
    <row r="274" spans="6:8" x14ac:dyDescent="0.15">
      <c r="F274" s="3">
        <f t="shared" si="8"/>
        <v>45930</v>
      </c>
      <c r="G274" s="2" t="e">
        <f t="shared" si="9"/>
        <v>#N/A</v>
      </c>
    </row>
    <row r="275" spans="6:8" x14ac:dyDescent="0.15">
      <c r="F275" s="3">
        <f t="shared" si="8"/>
        <v>45931</v>
      </c>
      <c r="G275" s="2" t="e">
        <f t="shared" si="9"/>
        <v>#N/A</v>
      </c>
      <c r="H275" s="24"/>
    </row>
    <row r="276" spans="6:8" x14ac:dyDescent="0.15">
      <c r="F276" s="3">
        <f t="shared" si="8"/>
        <v>45932</v>
      </c>
      <c r="G276" s="2" t="e">
        <f t="shared" si="9"/>
        <v>#N/A</v>
      </c>
    </row>
    <row r="277" spans="6:8" x14ac:dyDescent="0.15">
      <c r="F277" s="3">
        <f t="shared" si="8"/>
        <v>45933</v>
      </c>
      <c r="G277" s="2" t="e">
        <f t="shared" si="9"/>
        <v>#N/A</v>
      </c>
    </row>
    <row r="278" spans="6:8" x14ac:dyDescent="0.15">
      <c r="F278" s="3">
        <f t="shared" si="8"/>
        <v>45934</v>
      </c>
      <c r="G278" s="2" t="e">
        <f t="shared" si="9"/>
        <v>#N/A</v>
      </c>
    </row>
    <row r="279" spans="6:8" x14ac:dyDescent="0.15">
      <c r="F279" s="3">
        <f t="shared" si="8"/>
        <v>45935</v>
      </c>
      <c r="G279" s="2" t="e">
        <f t="shared" si="9"/>
        <v>#N/A</v>
      </c>
    </row>
    <row r="280" spans="6:8" x14ac:dyDescent="0.15">
      <c r="F280" s="3">
        <f t="shared" si="8"/>
        <v>45936</v>
      </c>
      <c r="G280" s="2" t="e">
        <f t="shared" si="9"/>
        <v>#N/A</v>
      </c>
    </row>
    <row r="281" spans="6:8" x14ac:dyDescent="0.15">
      <c r="F281" s="3">
        <f t="shared" si="8"/>
        <v>45937</v>
      </c>
      <c r="G281" s="2" t="e">
        <f t="shared" si="9"/>
        <v>#N/A</v>
      </c>
    </row>
    <row r="282" spans="6:8" x14ac:dyDescent="0.15">
      <c r="F282" s="3">
        <f t="shared" si="8"/>
        <v>45938</v>
      </c>
      <c r="G282" s="2" t="e">
        <f t="shared" si="9"/>
        <v>#N/A</v>
      </c>
    </row>
    <row r="283" spans="6:8" x14ac:dyDescent="0.15">
      <c r="F283" s="3">
        <f t="shared" si="8"/>
        <v>45939</v>
      </c>
      <c r="G283" s="2" t="e">
        <f t="shared" si="9"/>
        <v>#N/A</v>
      </c>
    </row>
    <row r="284" spans="6:8" x14ac:dyDescent="0.15">
      <c r="F284" s="3">
        <f t="shared" si="8"/>
        <v>45940</v>
      </c>
      <c r="G284" s="2" t="e">
        <f t="shared" si="9"/>
        <v>#N/A</v>
      </c>
    </row>
    <row r="285" spans="6:8" x14ac:dyDescent="0.15">
      <c r="F285" s="3">
        <f t="shared" si="8"/>
        <v>45941</v>
      </c>
      <c r="G285" s="2" t="e">
        <f t="shared" si="9"/>
        <v>#N/A</v>
      </c>
    </row>
    <row r="286" spans="6:8" x14ac:dyDescent="0.15">
      <c r="F286" s="3">
        <f t="shared" si="8"/>
        <v>45942</v>
      </c>
      <c r="G286" s="2" t="e">
        <f t="shared" si="9"/>
        <v>#N/A</v>
      </c>
    </row>
    <row r="287" spans="6:8" x14ac:dyDescent="0.15">
      <c r="F287" s="3">
        <f t="shared" si="8"/>
        <v>45943</v>
      </c>
      <c r="G287" s="2" t="e">
        <f t="shared" si="9"/>
        <v>#N/A</v>
      </c>
    </row>
    <row r="288" spans="6:8" x14ac:dyDescent="0.15">
      <c r="F288" s="3">
        <f t="shared" si="8"/>
        <v>45944</v>
      </c>
      <c r="G288" s="2" t="e">
        <f t="shared" si="9"/>
        <v>#N/A</v>
      </c>
    </row>
    <row r="289" spans="6:7" x14ac:dyDescent="0.15">
      <c r="F289" s="3">
        <f t="shared" si="8"/>
        <v>45945</v>
      </c>
      <c r="G289" s="2" t="e">
        <f t="shared" si="9"/>
        <v>#N/A</v>
      </c>
    </row>
    <row r="290" spans="6:7" x14ac:dyDescent="0.15">
      <c r="F290" s="3">
        <f t="shared" si="8"/>
        <v>45946</v>
      </c>
      <c r="G290" s="2" t="e">
        <f t="shared" si="9"/>
        <v>#N/A</v>
      </c>
    </row>
    <row r="291" spans="6:7" x14ac:dyDescent="0.15">
      <c r="F291" s="3">
        <f t="shared" si="8"/>
        <v>45947</v>
      </c>
      <c r="G291" s="2" t="e">
        <f t="shared" si="9"/>
        <v>#N/A</v>
      </c>
    </row>
    <row r="292" spans="6:7" x14ac:dyDescent="0.15">
      <c r="F292" s="3">
        <f t="shared" si="8"/>
        <v>45948</v>
      </c>
      <c r="G292" s="2" t="e">
        <f t="shared" si="9"/>
        <v>#N/A</v>
      </c>
    </row>
    <row r="293" spans="6:7" x14ac:dyDescent="0.15">
      <c r="F293" s="3">
        <f t="shared" si="8"/>
        <v>45949</v>
      </c>
      <c r="G293" s="2" t="e">
        <f t="shared" si="9"/>
        <v>#N/A</v>
      </c>
    </row>
    <row r="294" spans="6:7" x14ac:dyDescent="0.15">
      <c r="F294" s="3">
        <f t="shared" si="8"/>
        <v>45950</v>
      </c>
      <c r="G294" s="2" t="e">
        <f t="shared" si="9"/>
        <v>#N/A</v>
      </c>
    </row>
    <row r="295" spans="6:7" x14ac:dyDescent="0.15">
      <c r="F295" s="3">
        <f t="shared" si="8"/>
        <v>45951</v>
      </c>
      <c r="G295" s="2" t="e">
        <f t="shared" si="9"/>
        <v>#N/A</v>
      </c>
    </row>
    <row r="296" spans="6:7" x14ac:dyDescent="0.15">
      <c r="F296" s="3">
        <f t="shared" si="8"/>
        <v>45952</v>
      </c>
      <c r="G296" s="2" t="e">
        <f t="shared" si="9"/>
        <v>#N/A</v>
      </c>
    </row>
    <row r="297" spans="6:7" x14ac:dyDescent="0.15">
      <c r="F297" s="3">
        <f t="shared" si="8"/>
        <v>45953</v>
      </c>
      <c r="G297" s="2" t="e">
        <f t="shared" si="9"/>
        <v>#N/A</v>
      </c>
    </row>
    <row r="298" spans="6:7" x14ac:dyDescent="0.15">
      <c r="F298" s="3">
        <f t="shared" si="8"/>
        <v>45954</v>
      </c>
      <c r="G298" s="2" t="e">
        <f t="shared" si="9"/>
        <v>#N/A</v>
      </c>
    </row>
    <row r="299" spans="6:7" x14ac:dyDescent="0.15">
      <c r="F299" s="3">
        <f t="shared" si="8"/>
        <v>45955</v>
      </c>
      <c r="G299" s="2" t="e">
        <f t="shared" si="9"/>
        <v>#N/A</v>
      </c>
    </row>
    <row r="300" spans="6:7" x14ac:dyDescent="0.15">
      <c r="F300" s="3">
        <f t="shared" si="8"/>
        <v>45956</v>
      </c>
      <c r="G300" s="2" t="e">
        <f t="shared" si="9"/>
        <v>#N/A</v>
      </c>
    </row>
    <row r="301" spans="6:7" x14ac:dyDescent="0.15">
      <c r="F301" s="3">
        <f t="shared" si="8"/>
        <v>45957</v>
      </c>
      <c r="G301" s="2" t="e">
        <f t="shared" si="9"/>
        <v>#N/A</v>
      </c>
    </row>
    <row r="302" spans="6:7" x14ac:dyDescent="0.15">
      <c r="F302" s="3">
        <f t="shared" si="8"/>
        <v>45958</v>
      </c>
      <c r="G302" s="2" t="e">
        <f t="shared" si="9"/>
        <v>#N/A</v>
      </c>
    </row>
    <row r="303" spans="6:7" x14ac:dyDescent="0.15">
      <c r="F303" s="3">
        <f t="shared" si="8"/>
        <v>45959</v>
      </c>
      <c r="G303" s="2" t="e">
        <f t="shared" si="9"/>
        <v>#N/A</v>
      </c>
    </row>
    <row r="304" spans="6:7" x14ac:dyDescent="0.15">
      <c r="F304" s="3">
        <f t="shared" si="8"/>
        <v>45960</v>
      </c>
      <c r="G304" s="2" t="e">
        <f t="shared" si="9"/>
        <v>#N/A</v>
      </c>
    </row>
    <row r="305" spans="6:7" x14ac:dyDescent="0.15">
      <c r="F305" s="3">
        <f t="shared" si="8"/>
        <v>45961</v>
      </c>
      <c r="G305" s="2" t="e">
        <f t="shared" si="9"/>
        <v>#N/A</v>
      </c>
    </row>
    <row r="306" spans="6:7" x14ac:dyDescent="0.15">
      <c r="F306" s="3">
        <f t="shared" si="8"/>
        <v>45962</v>
      </c>
      <c r="G306" s="2" t="e">
        <f t="shared" si="9"/>
        <v>#N/A</v>
      </c>
    </row>
    <row r="307" spans="6:7" x14ac:dyDescent="0.15">
      <c r="F307" s="3">
        <f t="shared" si="8"/>
        <v>45963</v>
      </c>
      <c r="G307" s="2" t="e">
        <f t="shared" si="9"/>
        <v>#N/A</v>
      </c>
    </row>
    <row r="308" spans="6:7" x14ac:dyDescent="0.15">
      <c r="F308" s="3">
        <f t="shared" si="8"/>
        <v>45964</v>
      </c>
      <c r="G308" s="2" t="e">
        <f t="shared" si="9"/>
        <v>#N/A</v>
      </c>
    </row>
    <row r="309" spans="6:7" x14ac:dyDescent="0.15">
      <c r="F309" s="3">
        <f t="shared" si="8"/>
        <v>45965</v>
      </c>
      <c r="G309" s="2" t="e">
        <f t="shared" si="9"/>
        <v>#N/A</v>
      </c>
    </row>
    <row r="310" spans="6:7" x14ac:dyDescent="0.15">
      <c r="F310" s="3">
        <f t="shared" si="8"/>
        <v>45966</v>
      </c>
      <c r="G310" s="2" t="e">
        <f t="shared" si="9"/>
        <v>#N/A</v>
      </c>
    </row>
    <row r="311" spans="6:7" x14ac:dyDescent="0.15">
      <c r="F311" s="3">
        <f t="shared" si="8"/>
        <v>45967</v>
      </c>
      <c r="G311" s="2" t="e">
        <f t="shared" si="9"/>
        <v>#N/A</v>
      </c>
    </row>
    <row r="312" spans="6:7" x14ac:dyDescent="0.15">
      <c r="F312" s="3">
        <f t="shared" si="8"/>
        <v>45968</v>
      </c>
      <c r="G312" s="2" t="e">
        <f t="shared" si="9"/>
        <v>#N/A</v>
      </c>
    </row>
    <row r="313" spans="6:7" x14ac:dyDescent="0.15">
      <c r="F313" s="3">
        <f t="shared" si="8"/>
        <v>45969</v>
      </c>
      <c r="G313" s="2" t="e">
        <f t="shared" si="9"/>
        <v>#N/A</v>
      </c>
    </row>
    <row r="314" spans="6:7" x14ac:dyDescent="0.15">
      <c r="F314" s="3">
        <f t="shared" si="8"/>
        <v>45970</v>
      </c>
      <c r="G314" s="2" t="e">
        <f t="shared" si="9"/>
        <v>#N/A</v>
      </c>
    </row>
    <row r="315" spans="6:7" x14ac:dyDescent="0.15">
      <c r="F315" s="3">
        <f t="shared" si="8"/>
        <v>45971</v>
      </c>
      <c r="G315" s="2" t="e">
        <f t="shared" si="9"/>
        <v>#N/A</v>
      </c>
    </row>
    <row r="316" spans="6:7" x14ac:dyDescent="0.15">
      <c r="F316" s="3">
        <f t="shared" si="8"/>
        <v>45972</v>
      </c>
      <c r="G316" s="2" t="e">
        <f t="shared" si="9"/>
        <v>#N/A</v>
      </c>
    </row>
    <row r="317" spans="6:7" x14ac:dyDescent="0.15">
      <c r="F317" s="3">
        <f t="shared" si="8"/>
        <v>45973</v>
      </c>
      <c r="G317" s="2" t="e">
        <f t="shared" si="9"/>
        <v>#N/A</v>
      </c>
    </row>
    <row r="318" spans="6:7" x14ac:dyDescent="0.15">
      <c r="F318" s="3">
        <f t="shared" si="8"/>
        <v>45974</v>
      </c>
      <c r="G318" s="2" t="e">
        <f t="shared" si="9"/>
        <v>#N/A</v>
      </c>
    </row>
    <row r="319" spans="6:7" x14ac:dyDescent="0.15">
      <c r="F319" s="3">
        <f t="shared" si="8"/>
        <v>45975</v>
      </c>
      <c r="G319" s="2" t="e">
        <f t="shared" si="9"/>
        <v>#N/A</v>
      </c>
    </row>
    <row r="320" spans="6:7" x14ac:dyDescent="0.15">
      <c r="F320" s="3">
        <f t="shared" si="8"/>
        <v>45976</v>
      </c>
      <c r="G320" s="2" t="e">
        <f t="shared" si="9"/>
        <v>#N/A</v>
      </c>
    </row>
    <row r="321" spans="6:7" x14ac:dyDescent="0.15">
      <c r="F321" s="3">
        <f t="shared" si="8"/>
        <v>45977</v>
      </c>
      <c r="G321" s="2" t="e">
        <f t="shared" si="9"/>
        <v>#N/A</v>
      </c>
    </row>
    <row r="322" spans="6:7" x14ac:dyDescent="0.15">
      <c r="F322" s="3">
        <f t="shared" si="8"/>
        <v>45978</v>
      </c>
      <c r="G322" s="2" t="e">
        <f t="shared" si="9"/>
        <v>#N/A</v>
      </c>
    </row>
    <row r="323" spans="6:7" x14ac:dyDescent="0.15">
      <c r="F323" s="3">
        <f t="shared" si="8"/>
        <v>45979</v>
      </c>
      <c r="G323" s="2" t="e">
        <f t="shared" si="9"/>
        <v>#N/A</v>
      </c>
    </row>
    <row r="324" spans="6:7" x14ac:dyDescent="0.15">
      <c r="F324" s="3">
        <f t="shared" ref="F324:F366" si="10">F323+1</f>
        <v>45980</v>
      </c>
      <c r="G324" s="2" t="e">
        <f t="shared" ref="G324:G366" si="11">VLOOKUP(F324,A:B,2,FALSE)</f>
        <v>#N/A</v>
      </c>
    </row>
    <row r="325" spans="6:7" x14ac:dyDescent="0.15">
      <c r="F325" s="3">
        <f t="shared" si="10"/>
        <v>45981</v>
      </c>
      <c r="G325" s="2" t="e">
        <f t="shared" si="11"/>
        <v>#N/A</v>
      </c>
    </row>
    <row r="326" spans="6:7" x14ac:dyDescent="0.15">
      <c r="F326" s="3">
        <f t="shared" si="10"/>
        <v>45982</v>
      </c>
      <c r="G326" s="2" t="e">
        <f t="shared" si="11"/>
        <v>#N/A</v>
      </c>
    </row>
    <row r="327" spans="6:7" x14ac:dyDescent="0.15">
      <c r="F327" s="3">
        <f t="shared" si="10"/>
        <v>45983</v>
      </c>
      <c r="G327" s="2" t="e">
        <f t="shared" si="11"/>
        <v>#N/A</v>
      </c>
    </row>
    <row r="328" spans="6:7" x14ac:dyDescent="0.15">
      <c r="F328" s="3">
        <f t="shared" si="10"/>
        <v>45984</v>
      </c>
      <c r="G328" s="2" t="e">
        <f t="shared" si="11"/>
        <v>#N/A</v>
      </c>
    </row>
    <row r="329" spans="6:7" x14ac:dyDescent="0.15">
      <c r="F329" s="3">
        <f t="shared" si="10"/>
        <v>45985</v>
      </c>
      <c r="G329" s="2" t="e">
        <f t="shared" si="11"/>
        <v>#N/A</v>
      </c>
    </row>
    <row r="330" spans="6:7" x14ac:dyDescent="0.15">
      <c r="F330" s="3">
        <f t="shared" si="10"/>
        <v>45986</v>
      </c>
      <c r="G330" s="2" t="e">
        <f t="shared" si="11"/>
        <v>#N/A</v>
      </c>
    </row>
    <row r="331" spans="6:7" x14ac:dyDescent="0.15">
      <c r="F331" s="3">
        <f t="shared" si="10"/>
        <v>45987</v>
      </c>
      <c r="G331" s="2" t="e">
        <f t="shared" si="11"/>
        <v>#N/A</v>
      </c>
    </row>
    <row r="332" spans="6:7" x14ac:dyDescent="0.15">
      <c r="F332" s="3">
        <f t="shared" si="10"/>
        <v>45988</v>
      </c>
      <c r="G332" s="2" t="e">
        <f t="shared" si="11"/>
        <v>#N/A</v>
      </c>
    </row>
    <row r="333" spans="6:7" x14ac:dyDescent="0.15">
      <c r="F333" s="3">
        <f t="shared" si="10"/>
        <v>45989</v>
      </c>
      <c r="G333" s="2" t="e">
        <f t="shared" si="11"/>
        <v>#N/A</v>
      </c>
    </row>
    <row r="334" spans="6:7" x14ac:dyDescent="0.15">
      <c r="F334" s="3">
        <f t="shared" si="10"/>
        <v>45990</v>
      </c>
      <c r="G334" s="2" t="e">
        <f t="shared" si="11"/>
        <v>#N/A</v>
      </c>
    </row>
    <row r="335" spans="6:7" x14ac:dyDescent="0.15">
      <c r="F335" s="3">
        <f t="shared" si="10"/>
        <v>45991</v>
      </c>
      <c r="G335" s="2" t="e">
        <f t="shared" si="11"/>
        <v>#N/A</v>
      </c>
    </row>
    <row r="336" spans="6:7" x14ac:dyDescent="0.15">
      <c r="F336" s="3">
        <f t="shared" si="10"/>
        <v>45992</v>
      </c>
      <c r="G336" s="2" t="e">
        <f t="shared" si="11"/>
        <v>#N/A</v>
      </c>
    </row>
    <row r="337" spans="6:7" x14ac:dyDescent="0.15">
      <c r="F337" s="3">
        <f t="shared" si="10"/>
        <v>45993</v>
      </c>
      <c r="G337" s="2" t="e">
        <f t="shared" si="11"/>
        <v>#N/A</v>
      </c>
    </row>
    <row r="338" spans="6:7" x14ac:dyDescent="0.15">
      <c r="F338" s="3">
        <f t="shared" si="10"/>
        <v>45994</v>
      </c>
      <c r="G338" s="2" t="e">
        <f t="shared" si="11"/>
        <v>#N/A</v>
      </c>
    </row>
    <row r="339" spans="6:7" x14ac:dyDescent="0.15">
      <c r="F339" s="3">
        <f t="shared" si="10"/>
        <v>45995</v>
      </c>
      <c r="G339" s="2" t="e">
        <f t="shared" si="11"/>
        <v>#N/A</v>
      </c>
    </row>
    <row r="340" spans="6:7" x14ac:dyDescent="0.15">
      <c r="F340" s="3">
        <f t="shared" si="10"/>
        <v>45996</v>
      </c>
      <c r="G340" s="2" t="e">
        <f t="shared" si="11"/>
        <v>#N/A</v>
      </c>
    </row>
    <row r="341" spans="6:7" x14ac:dyDescent="0.15">
      <c r="F341" s="3">
        <f t="shared" si="10"/>
        <v>45997</v>
      </c>
      <c r="G341" s="2" t="e">
        <f t="shared" si="11"/>
        <v>#N/A</v>
      </c>
    </row>
    <row r="342" spans="6:7" x14ac:dyDescent="0.15">
      <c r="F342" s="3">
        <f t="shared" si="10"/>
        <v>45998</v>
      </c>
      <c r="G342" s="2" t="e">
        <f t="shared" si="11"/>
        <v>#N/A</v>
      </c>
    </row>
    <row r="343" spans="6:7" x14ac:dyDescent="0.15">
      <c r="F343" s="3">
        <f t="shared" si="10"/>
        <v>45999</v>
      </c>
      <c r="G343" s="2" t="e">
        <f t="shared" si="11"/>
        <v>#N/A</v>
      </c>
    </row>
    <row r="344" spans="6:7" x14ac:dyDescent="0.15">
      <c r="F344" s="3">
        <f t="shared" si="10"/>
        <v>46000</v>
      </c>
      <c r="G344" s="2" t="e">
        <f t="shared" si="11"/>
        <v>#N/A</v>
      </c>
    </row>
    <row r="345" spans="6:7" x14ac:dyDescent="0.15">
      <c r="F345" s="3">
        <f t="shared" si="10"/>
        <v>46001</v>
      </c>
      <c r="G345" s="2" t="e">
        <f t="shared" si="11"/>
        <v>#N/A</v>
      </c>
    </row>
    <row r="346" spans="6:7" x14ac:dyDescent="0.15">
      <c r="F346" s="3">
        <f t="shared" si="10"/>
        <v>46002</v>
      </c>
      <c r="G346" s="2" t="e">
        <f t="shared" si="11"/>
        <v>#N/A</v>
      </c>
    </row>
    <row r="347" spans="6:7" x14ac:dyDescent="0.15">
      <c r="F347" s="3">
        <f t="shared" si="10"/>
        <v>46003</v>
      </c>
      <c r="G347" s="2" t="e">
        <f t="shared" si="11"/>
        <v>#N/A</v>
      </c>
    </row>
    <row r="348" spans="6:7" x14ac:dyDescent="0.15">
      <c r="F348" s="3">
        <f t="shared" si="10"/>
        <v>46004</v>
      </c>
      <c r="G348" s="2" t="e">
        <f t="shared" si="11"/>
        <v>#N/A</v>
      </c>
    </row>
    <row r="349" spans="6:7" x14ac:dyDescent="0.15">
      <c r="F349" s="3">
        <f t="shared" si="10"/>
        <v>46005</v>
      </c>
      <c r="G349" s="2" t="e">
        <f t="shared" si="11"/>
        <v>#N/A</v>
      </c>
    </row>
    <row r="350" spans="6:7" x14ac:dyDescent="0.15">
      <c r="F350" s="3">
        <f t="shared" si="10"/>
        <v>46006</v>
      </c>
      <c r="G350" s="2" t="e">
        <f t="shared" si="11"/>
        <v>#N/A</v>
      </c>
    </row>
    <row r="351" spans="6:7" x14ac:dyDescent="0.15">
      <c r="F351" s="3">
        <f t="shared" si="10"/>
        <v>46007</v>
      </c>
      <c r="G351" s="2" t="e">
        <f t="shared" si="11"/>
        <v>#N/A</v>
      </c>
    </row>
    <row r="352" spans="6:7" x14ac:dyDescent="0.15">
      <c r="F352" s="3">
        <f t="shared" si="10"/>
        <v>46008</v>
      </c>
      <c r="G352" s="2" t="e">
        <f t="shared" si="11"/>
        <v>#N/A</v>
      </c>
    </row>
    <row r="353" spans="6:7" x14ac:dyDescent="0.15">
      <c r="F353" s="3">
        <f t="shared" si="10"/>
        <v>46009</v>
      </c>
      <c r="G353" s="2" t="e">
        <f t="shared" si="11"/>
        <v>#N/A</v>
      </c>
    </row>
    <row r="354" spans="6:7" x14ac:dyDescent="0.15">
      <c r="F354" s="3">
        <f t="shared" si="10"/>
        <v>46010</v>
      </c>
      <c r="G354" s="2" t="e">
        <f t="shared" si="11"/>
        <v>#N/A</v>
      </c>
    </row>
    <row r="355" spans="6:7" x14ac:dyDescent="0.15">
      <c r="F355" s="3">
        <f t="shared" si="10"/>
        <v>46011</v>
      </c>
      <c r="G355" s="2" t="e">
        <f t="shared" si="11"/>
        <v>#N/A</v>
      </c>
    </row>
    <row r="356" spans="6:7" x14ac:dyDescent="0.15">
      <c r="F356" s="3">
        <f t="shared" si="10"/>
        <v>46012</v>
      </c>
      <c r="G356" s="2" t="e">
        <f t="shared" si="11"/>
        <v>#N/A</v>
      </c>
    </row>
    <row r="357" spans="6:7" x14ac:dyDescent="0.15">
      <c r="F357" s="3">
        <f t="shared" si="10"/>
        <v>46013</v>
      </c>
      <c r="G357" s="2" t="e">
        <f t="shared" si="11"/>
        <v>#N/A</v>
      </c>
    </row>
    <row r="358" spans="6:7" x14ac:dyDescent="0.15">
      <c r="F358" s="3">
        <f t="shared" si="10"/>
        <v>46014</v>
      </c>
      <c r="G358" s="2" t="e">
        <f t="shared" si="11"/>
        <v>#N/A</v>
      </c>
    </row>
    <row r="359" spans="6:7" x14ac:dyDescent="0.15">
      <c r="F359" s="3">
        <f t="shared" si="10"/>
        <v>46015</v>
      </c>
      <c r="G359" s="2" t="e">
        <f t="shared" si="11"/>
        <v>#N/A</v>
      </c>
    </row>
    <row r="360" spans="6:7" x14ac:dyDescent="0.15">
      <c r="F360" s="3">
        <f t="shared" si="10"/>
        <v>46016</v>
      </c>
      <c r="G360" s="2" t="e">
        <f t="shared" si="11"/>
        <v>#N/A</v>
      </c>
    </row>
    <row r="361" spans="6:7" x14ac:dyDescent="0.15">
      <c r="F361" s="3">
        <f t="shared" si="10"/>
        <v>46017</v>
      </c>
      <c r="G361" s="2" t="e">
        <f t="shared" si="11"/>
        <v>#N/A</v>
      </c>
    </row>
    <row r="362" spans="6:7" x14ac:dyDescent="0.15">
      <c r="F362" s="3">
        <f t="shared" si="10"/>
        <v>46018</v>
      </c>
      <c r="G362" s="2" t="e">
        <f t="shared" si="11"/>
        <v>#N/A</v>
      </c>
    </row>
    <row r="363" spans="6:7" x14ac:dyDescent="0.15">
      <c r="F363" s="3">
        <f t="shared" si="10"/>
        <v>46019</v>
      </c>
      <c r="G363" s="2" t="e">
        <f t="shared" si="11"/>
        <v>#N/A</v>
      </c>
    </row>
    <row r="364" spans="6:7" x14ac:dyDescent="0.15">
      <c r="F364" s="3">
        <f t="shared" si="10"/>
        <v>46020</v>
      </c>
      <c r="G364" s="2" t="e">
        <f t="shared" si="11"/>
        <v>#N/A</v>
      </c>
    </row>
    <row r="365" spans="6:7" x14ac:dyDescent="0.15">
      <c r="F365" s="3">
        <f t="shared" si="10"/>
        <v>46021</v>
      </c>
      <c r="G365" s="2" t="e">
        <f t="shared" si="11"/>
        <v>#N/A</v>
      </c>
    </row>
    <row r="366" spans="6:7" x14ac:dyDescent="0.15">
      <c r="F366" s="3">
        <f t="shared" si="10"/>
        <v>46022</v>
      </c>
      <c r="G366" s="2" t="e">
        <f t="shared" si="11"/>
        <v>#N/A</v>
      </c>
    </row>
    <row r="367" spans="6:7" x14ac:dyDescent="0.15">
      <c r="F367" s="3"/>
    </row>
  </sheetData>
  <conditionalFormatting sqref="G1:G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 filterMode="1">
    <tabColor rgb="FFFF0000"/>
  </sheetPr>
  <dimension ref="A1:T640"/>
  <sheetViews>
    <sheetView showGridLines="0" workbookViewId="0">
      <pane ySplit="1" topLeftCell="A2" activePane="bottomLeft" state="frozen"/>
      <selection pane="bottomLeft" activeCell="D14" sqref="D14"/>
    </sheetView>
  </sheetViews>
  <sheetFormatPr baseColWidth="10" defaultRowHeight="16" x14ac:dyDescent="0.2"/>
  <cols>
    <col min="1" max="1" width="56.33203125" bestFit="1" customWidth="1"/>
    <col min="2" max="2" width="11.83203125" bestFit="1" customWidth="1"/>
    <col min="3" max="3" width="29.1640625" bestFit="1" customWidth="1"/>
    <col min="4" max="4" width="7.83203125" bestFit="1" customWidth="1"/>
    <col min="5" max="5" width="12.5" bestFit="1" customWidth="1"/>
    <col min="6" max="6" width="12.83203125" bestFit="1" customWidth="1"/>
    <col min="7" max="7" width="13.33203125" style="26" bestFit="1" customWidth="1"/>
    <col min="8" max="8" width="13.83203125" bestFit="1" customWidth="1"/>
    <col min="9" max="9" width="14.1640625" bestFit="1" customWidth="1"/>
    <col min="10" max="10" width="11" bestFit="1" customWidth="1"/>
    <col min="11" max="11" width="14.1640625" bestFit="1" customWidth="1"/>
    <col min="12" max="12" width="24.5" bestFit="1" customWidth="1"/>
    <col min="13" max="13" width="15.5" bestFit="1" customWidth="1"/>
    <col min="14" max="14" width="61.1640625" bestFit="1" customWidth="1"/>
    <col min="15" max="15" width="42.1640625" bestFit="1" customWidth="1"/>
    <col min="16" max="16" width="39.6640625" bestFit="1" customWidth="1"/>
    <col min="17" max="17" width="58.33203125" bestFit="1" customWidth="1"/>
    <col min="18" max="18" width="15" bestFit="1" customWidth="1"/>
    <col min="19" max="19" width="9.33203125" bestFit="1" customWidth="1"/>
    <col min="20" max="20" width="14.33203125" bestFit="1" customWidth="1"/>
    <col min="21" max="21" width="2.5" bestFit="1" customWidth="1"/>
  </cols>
  <sheetData>
    <row r="1" spans="1:20" x14ac:dyDescent="0.2">
      <c r="A1" s="20" t="s">
        <v>0</v>
      </c>
      <c r="B1" s="20" t="s">
        <v>2</v>
      </c>
      <c r="C1" s="20" t="s">
        <v>3</v>
      </c>
      <c r="D1" s="22" t="s">
        <v>4</v>
      </c>
      <c r="E1" s="20" t="s">
        <v>5</v>
      </c>
      <c r="F1" s="20" t="s">
        <v>6</v>
      </c>
      <c r="G1" s="21" t="s">
        <v>23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t="s">
        <v>22</v>
      </c>
      <c r="T1" s="23" t="s">
        <v>46</v>
      </c>
    </row>
    <row r="2" spans="1:20" x14ac:dyDescent="0.2">
      <c r="A2" t="s">
        <v>68</v>
      </c>
      <c r="B2" t="s">
        <v>18</v>
      </c>
      <c r="C2" t="s">
        <v>19</v>
      </c>
      <c r="D2" s="25">
        <v>45671</v>
      </c>
      <c r="E2">
        <v>301</v>
      </c>
      <c r="F2">
        <v>310</v>
      </c>
      <c r="G2" s="26">
        <f>IF(ISNUMBER(H2),AVERAGE(H2:I2),AVERAGE(E2:F2))/700</f>
        <v>0.43642857142857144</v>
      </c>
      <c r="H2" t="s">
        <v>69</v>
      </c>
      <c r="I2" t="s">
        <v>69</v>
      </c>
      <c r="J2">
        <v>2024</v>
      </c>
      <c r="K2" t="s">
        <v>77</v>
      </c>
      <c r="L2" t="s">
        <v>78</v>
      </c>
      <c r="M2" t="s">
        <v>52</v>
      </c>
      <c r="N2" t="s">
        <v>20</v>
      </c>
      <c r="Q2" t="s">
        <v>79</v>
      </c>
      <c r="R2" t="s">
        <v>75</v>
      </c>
      <c r="S2" t="s">
        <v>76</v>
      </c>
      <c r="T2" t="s">
        <v>47</v>
      </c>
    </row>
    <row r="3" spans="1:20" x14ac:dyDescent="0.2">
      <c r="A3" t="s">
        <v>68</v>
      </c>
      <c r="B3" t="s">
        <v>18</v>
      </c>
      <c r="C3" t="s">
        <v>19</v>
      </c>
      <c r="D3" s="25">
        <v>45671</v>
      </c>
      <c r="E3">
        <v>301</v>
      </c>
      <c r="F3">
        <v>310</v>
      </c>
      <c r="G3" s="26">
        <f>IF(ISNUMBER(H3),AVERAGE(H3:I3),AVERAGE(E3:F3))/700</f>
        <v>0.43642857142857144</v>
      </c>
      <c r="H3" t="s">
        <v>69</v>
      </c>
      <c r="I3" t="s">
        <v>69</v>
      </c>
      <c r="J3">
        <v>2024</v>
      </c>
      <c r="K3" t="s">
        <v>70</v>
      </c>
      <c r="L3" t="s">
        <v>78</v>
      </c>
      <c r="M3" t="s">
        <v>52</v>
      </c>
      <c r="N3" t="s">
        <v>20</v>
      </c>
      <c r="P3" t="s">
        <v>73</v>
      </c>
      <c r="Q3" t="s">
        <v>79</v>
      </c>
      <c r="R3" t="s">
        <v>75</v>
      </c>
      <c r="S3" t="s">
        <v>76</v>
      </c>
      <c r="T3" t="s">
        <v>47</v>
      </c>
    </row>
    <row r="4" spans="1:20" x14ac:dyDescent="0.2">
      <c r="A4" t="s">
        <v>68</v>
      </c>
      <c r="B4" t="s">
        <v>18</v>
      </c>
      <c r="C4" t="s">
        <v>19</v>
      </c>
      <c r="D4" s="25">
        <v>45671</v>
      </c>
      <c r="E4">
        <v>287</v>
      </c>
      <c r="F4">
        <v>310</v>
      </c>
      <c r="G4" s="26">
        <f>IF(ISNUMBER(H4),AVERAGE(H4:I4),AVERAGE(E4:F4))/700</f>
        <v>0.42642857142857143</v>
      </c>
      <c r="H4" t="s">
        <v>69</v>
      </c>
      <c r="I4" t="s">
        <v>69</v>
      </c>
      <c r="J4">
        <v>2024</v>
      </c>
      <c r="K4" t="s">
        <v>80</v>
      </c>
      <c r="L4" t="s">
        <v>78</v>
      </c>
      <c r="M4" t="s">
        <v>52</v>
      </c>
      <c r="N4" t="s">
        <v>20</v>
      </c>
      <c r="P4" t="s">
        <v>82</v>
      </c>
      <c r="Q4" t="s">
        <v>79</v>
      </c>
      <c r="R4" t="s">
        <v>75</v>
      </c>
      <c r="S4" t="s">
        <v>76</v>
      </c>
      <c r="T4" t="s">
        <v>47</v>
      </c>
    </row>
    <row r="5" spans="1:20" x14ac:dyDescent="0.2">
      <c r="A5" t="s">
        <v>68</v>
      </c>
      <c r="B5" t="s">
        <v>58</v>
      </c>
      <c r="C5" t="s">
        <v>19</v>
      </c>
      <c r="D5" s="25">
        <v>45671</v>
      </c>
      <c r="E5">
        <v>27</v>
      </c>
      <c r="F5">
        <v>32.950000000000003</v>
      </c>
      <c r="G5" s="26">
        <f>IF(ISNUMBER(H5),AVERAGE(H5:I5),AVERAGE(E5:F5))/65</f>
        <v>0.49846153846153857</v>
      </c>
      <c r="H5">
        <v>31.85</v>
      </c>
      <c r="I5">
        <v>32.950000000000003</v>
      </c>
      <c r="J5">
        <v>2024</v>
      </c>
      <c r="K5" t="s">
        <v>59</v>
      </c>
      <c r="L5" t="s">
        <v>78</v>
      </c>
      <c r="M5" t="s">
        <v>52</v>
      </c>
      <c r="N5" t="s">
        <v>20</v>
      </c>
      <c r="P5" t="s">
        <v>61</v>
      </c>
      <c r="Q5" t="s">
        <v>79</v>
      </c>
      <c r="R5" t="s">
        <v>75</v>
      </c>
      <c r="S5" t="s">
        <v>76</v>
      </c>
      <c r="T5" t="s">
        <v>47</v>
      </c>
    </row>
    <row r="6" spans="1:20" hidden="1" x14ac:dyDescent="0.2">
      <c r="A6" t="s">
        <v>68</v>
      </c>
      <c r="B6" t="s">
        <v>89</v>
      </c>
      <c r="C6" t="s">
        <v>90</v>
      </c>
      <c r="D6" s="25">
        <v>45671</v>
      </c>
      <c r="E6">
        <v>17</v>
      </c>
      <c r="F6">
        <v>18.850000000000001</v>
      </c>
      <c r="G6" s="26">
        <f>IF(ISNUMBER(H6),AVERAGE(H6:I6),AVERAGE(E6:F6))/45</f>
        <v>0.39833333333333337</v>
      </c>
      <c r="H6" t="s">
        <v>69</v>
      </c>
      <c r="I6" t="s">
        <v>69</v>
      </c>
      <c r="J6">
        <v>2024</v>
      </c>
      <c r="K6" t="s">
        <v>64</v>
      </c>
      <c r="L6" t="s">
        <v>78</v>
      </c>
      <c r="M6" t="s">
        <v>52</v>
      </c>
      <c r="N6" t="s">
        <v>20</v>
      </c>
      <c r="Q6" t="s">
        <v>79</v>
      </c>
      <c r="R6" t="s">
        <v>75</v>
      </c>
      <c r="S6" t="s">
        <v>76</v>
      </c>
      <c r="T6" t="s">
        <v>47</v>
      </c>
    </row>
    <row r="7" spans="1:20" hidden="1" x14ac:dyDescent="0.2">
      <c r="A7" t="s">
        <v>68</v>
      </c>
      <c r="B7" t="s">
        <v>89</v>
      </c>
      <c r="C7" t="s">
        <v>90</v>
      </c>
      <c r="D7" s="25">
        <v>45671</v>
      </c>
      <c r="E7">
        <v>16</v>
      </c>
      <c r="F7">
        <v>18.850000000000001</v>
      </c>
      <c r="G7" s="26">
        <f>IF(ISNUMBER(H7),AVERAGE(H7:I7),AVERAGE(E7:F7))/45</f>
        <v>0.38722222222222225</v>
      </c>
      <c r="H7" t="s">
        <v>69</v>
      </c>
      <c r="I7" t="s">
        <v>69</v>
      </c>
      <c r="J7">
        <v>2024</v>
      </c>
      <c r="K7" t="s">
        <v>91</v>
      </c>
      <c r="L7" t="s">
        <v>78</v>
      </c>
      <c r="M7" t="s">
        <v>52</v>
      </c>
      <c r="N7" t="s">
        <v>20</v>
      </c>
      <c r="P7" t="s">
        <v>92</v>
      </c>
      <c r="Q7" t="s">
        <v>79</v>
      </c>
      <c r="R7" t="s">
        <v>75</v>
      </c>
      <c r="S7" t="s">
        <v>76</v>
      </c>
      <c r="T7" t="s">
        <v>47</v>
      </c>
    </row>
    <row r="8" spans="1:20" hidden="1" x14ac:dyDescent="0.2">
      <c r="A8" t="s">
        <v>68</v>
      </c>
      <c r="B8" t="s">
        <v>89</v>
      </c>
      <c r="C8" t="s">
        <v>90</v>
      </c>
      <c r="D8" s="25">
        <v>45671</v>
      </c>
      <c r="E8">
        <v>14</v>
      </c>
      <c r="F8">
        <v>18.850000000000001</v>
      </c>
      <c r="G8" s="26">
        <f>IF(ISNUMBER(H8),AVERAGE(H8:I8),AVERAGE(E8:F8))/45</f>
        <v>0.36499999999999999</v>
      </c>
      <c r="H8" t="s">
        <v>69</v>
      </c>
      <c r="I8" t="s">
        <v>69</v>
      </c>
      <c r="J8">
        <v>2024</v>
      </c>
      <c r="K8" t="s">
        <v>93</v>
      </c>
      <c r="L8" t="s">
        <v>78</v>
      </c>
      <c r="M8" t="s">
        <v>52</v>
      </c>
      <c r="N8" t="s">
        <v>20</v>
      </c>
      <c r="P8" t="s">
        <v>94</v>
      </c>
      <c r="Q8" t="s">
        <v>79</v>
      </c>
      <c r="R8" t="s">
        <v>75</v>
      </c>
      <c r="S8" t="s">
        <v>76</v>
      </c>
      <c r="T8" t="s">
        <v>47</v>
      </c>
    </row>
    <row r="9" spans="1:20" x14ac:dyDescent="0.2">
      <c r="A9" t="s">
        <v>68</v>
      </c>
      <c r="B9" t="s">
        <v>18</v>
      </c>
      <c r="C9" t="s">
        <v>19</v>
      </c>
      <c r="D9" s="25">
        <v>45672</v>
      </c>
      <c r="E9">
        <v>301</v>
      </c>
      <c r="F9">
        <v>310</v>
      </c>
      <c r="G9" s="26">
        <f>IF(ISNUMBER(H9),AVERAGE(H9:I9),AVERAGE(E9:F9))/700</f>
        <v>0.43642857142857144</v>
      </c>
      <c r="H9" t="s">
        <v>69</v>
      </c>
      <c r="I9" t="s">
        <v>69</v>
      </c>
      <c r="J9">
        <v>2024</v>
      </c>
      <c r="K9" t="s">
        <v>70</v>
      </c>
      <c r="L9" t="s">
        <v>71</v>
      </c>
      <c r="M9" t="s">
        <v>52</v>
      </c>
      <c r="N9" t="s">
        <v>20</v>
      </c>
      <c r="O9" t="s">
        <v>72</v>
      </c>
      <c r="P9" t="s">
        <v>73</v>
      </c>
      <c r="Q9" t="s">
        <v>74</v>
      </c>
      <c r="R9" t="s">
        <v>75</v>
      </c>
      <c r="S9" t="s">
        <v>76</v>
      </c>
      <c r="T9" t="s">
        <v>47</v>
      </c>
    </row>
    <row r="10" spans="1:20" x14ac:dyDescent="0.2">
      <c r="A10" t="s">
        <v>68</v>
      </c>
      <c r="B10" t="s">
        <v>18</v>
      </c>
      <c r="C10" t="s">
        <v>19</v>
      </c>
      <c r="D10" s="25">
        <v>45672</v>
      </c>
      <c r="E10">
        <v>301</v>
      </c>
      <c r="F10">
        <v>310</v>
      </c>
      <c r="G10" s="26">
        <f>IF(ISNUMBER(H10),AVERAGE(H10:I10),AVERAGE(E10:F10))/700</f>
        <v>0.43642857142857144</v>
      </c>
      <c r="H10" t="s">
        <v>69</v>
      </c>
      <c r="I10" t="s">
        <v>69</v>
      </c>
      <c r="J10">
        <v>2024</v>
      </c>
      <c r="K10" t="s">
        <v>77</v>
      </c>
      <c r="L10" t="s">
        <v>71</v>
      </c>
      <c r="M10" t="s">
        <v>52</v>
      </c>
      <c r="N10" t="s">
        <v>20</v>
      </c>
      <c r="O10" t="s">
        <v>72</v>
      </c>
      <c r="Q10" t="s">
        <v>74</v>
      </c>
      <c r="R10" t="s">
        <v>75</v>
      </c>
      <c r="S10" t="s">
        <v>76</v>
      </c>
      <c r="T10" t="s">
        <v>47</v>
      </c>
    </row>
    <row r="11" spans="1:20" x14ac:dyDescent="0.2">
      <c r="A11" t="s">
        <v>68</v>
      </c>
      <c r="B11" t="s">
        <v>18</v>
      </c>
      <c r="C11" t="s">
        <v>19</v>
      </c>
      <c r="D11" s="25">
        <v>45672</v>
      </c>
      <c r="E11">
        <v>287</v>
      </c>
      <c r="F11">
        <v>310</v>
      </c>
      <c r="G11" s="26">
        <f>IF(ISNUMBER(H11),AVERAGE(H11:I11),AVERAGE(E11:F11))/700</f>
        <v>0.42642857142857143</v>
      </c>
      <c r="H11" t="s">
        <v>69</v>
      </c>
      <c r="I11" t="s">
        <v>69</v>
      </c>
      <c r="J11">
        <v>2024</v>
      </c>
      <c r="K11" t="s">
        <v>80</v>
      </c>
      <c r="L11" t="s">
        <v>71</v>
      </c>
      <c r="M11" t="s">
        <v>52</v>
      </c>
      <c r="N11" t="s">
        <v>20</v>
      </c>
      <c r="O11" t="s">
        <v>72</v>
      </c>
      <c r="P11" t="s">
        <v>81</v>
      </c>
      <c r="Q11" t="s">
        <v>74</v>
      </c>
      <c r="R11" t="s">
        <v>75</v>
      </c>
      <c r="S11" t="s">
        <v>76</v>
      </c>
      <c r="T11" t="s">
        <v>47</v>
      </c>
    </row>
    <row r="12" spans="1:20" x14ac:dyDescent="0.2">
      <c r="A12" t="s">
        <v>68</v>
      </c>
      <c r="B12" t="s">
        <v>58</v>
      </c>
      <c r="C12" t="s">
        <v>19</v>
      </c>
      <c r="D12" s="25">
        <v>45672</v>
      </c>
      <c r="E12">
        <v>27</v>
      </c>
      <c r="F12">
        <v>32.950000000000003</v>
      </c>
      <c r="G12" s="26">
        <f>IF(ISNUMBER(H12),AVERAGE(H12:I12),AVERAGE(E12:F12))/65</f>
        <v>0.49846153846153857</v>
      </c>
      <c r="H12">
        <v>31.85</v>
      </c>
      <c r="I12">
        <v>32.950000000000003</v>
      </c>
      <c r="J12">
        <v>2024</v>
      </c>
      <c r="K12" t="s">
        <v>59</v>
      </c>
      <c r="L12" t="s">
        <v>71</v>
      </c>
      <c r="M12" t="s">
        <v>52</v>
      </c>
      <c r="N12" t="s">
        <v>20</v>
      </c>
      <c r="O12" t="s">
        <v>72</v>
      </c>
      <c r="P12" t="s">
        <v>61</v>
      </c>
      <c r="Q12" t="s">
        <v>74</v>
      </c>
      <c r="R12" t="s">
        <v>75</v>
      </c>
      <c r="S12" t="s">
        <v>76</v>
      </c>
      <c r="T12" t="s">
        <v>47</v>
      </c>
    </row>
    <row r="13" spans="1:20" hidden="1" x14ac:dyDescent="0.2">
      <c r="A13" t="s">
        <v>68</v>
      </c>
      <c r="B13" t="s">
        <v>89</v>
      </c>
      <c r="C13" t="s">
        <v>90</v>
      </c>
      <c r="D13" s="25">
        <v>45672</v>
      </c>
      <c r="E13">
        <v>17</v>
      </c>
      <c r="F13">
        <v>18.95</v>
      </c>
      <c r="G13" s="26">
        <f>IF(ISNUMBER(H13),AVERAGE(H13:I13),AVERAGE(E13:F13))/45</f>
        <v>0.41055555555555556</v>
      </c>
      <c r="H13">
        <v>18</v>
      </c>
      <c r="I13">
        <v>18.95</v>
      </c>
      <c r="J13">
        <v>2024</v>
      </c>
      <c r="K13" t="s">
        <v>64</v>
      </c>
      <c r="L13" t="s">
        <v>71</v>
      </c>
      <c r="M13" t="s">
        <v>52</v>
      </c>
      <c r="N13" t="s">
        <v>20</v>
      </c>
      <c r="O13" t="s">
        <v>72</v>
      </c>
      <c r="Q13" t="s">
        <v>74</v>
      </c>
      <c r="R13" t="s">
        <v>75</v>
      </c>
      <c r="S13" t="s">
        <v>76</v>
      </c>
      <c r="T13" t="s">
        <v>47</v>
      </c>
    </row>
    <row r="14" spans="1:20" hidden="1" x14ac:dyDescent="0.2">
      <c r="A14" t="s">
        <v>68</v>
      </c>
      <c r="B14" t="s">
        <v>89</v>
      </c>
      <c r="C14" t="s">
        <v>90</v>
      </c>
      <c r="D14" s="25">
        <v>45672</v>
      </c>
      <c r="E14">
        <v>16</v>
      </c>
      <c r="F14">
        <v>18.850000000000001</v>
      </c>
      <c r="G14" s="26">
        <f>IF(ISNUMBER(H14),AVERAGE(H14:I14),AVERAGE(E14:F14))/45</f>
        <v>0.38722222222222225</v>
      </c>
      <c r="H14" t="s">
        <v>69</v>
      </c>
      <c r="I14" t="s">
        <v>69</v>
      </c>
      <c r="J14">
        <v>2024</v>
      </c>
      <c r="K14" t="s">
        <v>91</v>
      </c>
      <c r="L14" t="s">
        <v>71</v>
      </c>
      <c r="M14" t="s">
        <v>52</v>
      </c>
      <c r="N14" t="s">
        <v>20</v>
      </c>
      <c r="O14" t="s">
        <v>72</v>
      </c>
      <c r="P14" t="s">
        <v>92</v>
      </c>
      <c r="Q14" t="s">
        <v>74</v>
      </c>
      <c r="R14" t="s">
        <v>75</v>
      </c>
      <c r="S14" t="s">
        <v>76</v>
      </c>
      <c r="T14" t="s">
        <v>47</v>
      </c>
    </row>
    <row r="15" spans="1:20" hidden="1" x14ac:dyDescent="0.2">
      <c r="A15" t="s">
        <v>68</v>
      </c>
      <c r="B15" t="s">
        <v>89</v>
      </c>
      <c r="C15" t="s">
        <v>90</v>
      </c>
      <c r="D15" s="25">
        <v>45672</v>
      </c>
      <c r="E15">
        <v>14</v>
      </c>
      <c r="F15">
        <v>18.850000000000001</v>
      </c>
      <c r="G15" s="26">
        <f>IF(ISNUMBER(H15),AVERAGE(H15:I15),AVERAGE(E15:F15))/45</f>
        <v>0.36499999999999999</v>
      </c>
      <c r="H15" t="s">
        <v>69</v>
      </c>
      <c r="I15" t="s">
        <v>69</v>
      </c>
      <c r="J15">
        <v>2024</v>
      </c>
      <c r="K15" t="s">
        <v>93</v>
      </c>
      <c r="L15" t="s">
        <v>71</v>
      </c>
      <c r="M15" t="s">
        <v>52</v>
      </c>
      <c r="N15" t="s">
        <v>20</v>
      </c>
      <c r="O15" t="s">
        <v>72</v>
      </c>
      <c r="P15" t="s">
        <v>94</v>
      </c>
      <c r="Q15" t="s">
        <v>74</v>
      </c>
      <c r="R15" t="s">
        <v>75</v>
      </c>
      <c r="S15" t="s">
        <v>76</v>
      </c>
      <c r="T15" t="s">
        <v>47</v>
      </c>
    </row>
    <row r="16" spans="1:20" x14ac:dyDescent="0.2">
      <c r="A16" t="s">
        <v>57</v>
      </c>
      <c r="B16" t="s">
        <v>58</v>
      </c>
      <c r="C16" t="s">
        <v>19</v>
      </c>
      <c r="D16" s="25">
        <v>45659</v>
      </c>
      <c r="E16">
        <v>34.950000000000003</v>
      </c>
      <c r="F16">
        <v>38.950000000000003</v>
      </c>
      <c r="G16" s="26">
        <f>IF(ISNUMBER(H16),AVERAGE(H16:I16),AVERAGE(E16:F16))/65</f>
        <v>0.55307692307692313</v>
      </c>
      <c r="H16">
        <v>34.950000000000003</v>
      </c>
      <c r="I16">
        <v>36.950000000000003</v>
      </c>
      <c r="J16">
        <v>2024</v>
      </c>
      <c r="K16" t="s">
        <v>59</v>
      </c>
      <c r="L16" t="s">
        <v>60</v>
      </c>
      <c r="M16" t="s">
        <v>60</v>
      </c>
      <c r="N16" t="s">
        <v>20</v>
      </c>
      <c r="O16" t="s">
        <v>44</v>
      </c>
      <c r="P16" t="s">
        <v>61</v>
      </c>
      <c r="Q16" t="s">
        <v>43</v>
      </c>
      <c r="R16" t="s">
        <v>62</v>
      </c>
      <c r="S16" t="s">
        <v>63</v>
      </c>
      <c r="T16" t="s">
        <v>47</v>
      </c>
    </row>
    <row r="17" spans="1:20" x14ac:dyDescent="0.2">
      <c r="A17" t="s">
        <v>57</v>
      </c>
      <c r="B17" t="s">
        <v>58</v>
      </c>
      <c r="C17" t="s">
        <v>19</v>
      </c>
      <c r="D17" s="25">
        <v>45659</v>
      </c>
      <c r="E17">
        <v>32.950000000000003</v>
      </c>
      <c r="F17">
        <v>35.950000000000003</v>
      </c>
      <c r="G17" s="26">
        <f>IF(ISNUMBER(H17),AVERAGE(H17:I17),AVERAGE(E17:F17))/65</f>
        <v>0.52230769230769236</v>
      </c>
      <c r="H17">
        <v>32.950000000000003</v>
      </c>
      <c r="I17">
        <v>34.950000000000003</v>
      </c>
      <c r="J17">
        <v>2024</v>
      </c>
      <c r="K17" t="s">
        <v>64</v>
      </c>
      <c r="L17" t="s">
        <v>60</v>
      </c>
      <c r="M17" t="s">
        <v>60</v>
      </c>
      <c r="N17" t="s">
        <v>20</v>
      </c>
      <c r="O17" t="s">
        <v>44</v>
      </c>
      <c r="P17" t="s">
        <v>61</v>
      </c>
      <c r="Q17" t="s">
        <v>43</v>
      </c>
      <c r="R17" t="s">
        <v>62</v>
      </c>
      <c r="S17" t="s">
        <v>63</v>
      </c>
      <c r="T17" t="s">
        <v>47</v>
      </c>
    </row>
    <row r="18" spans="1:20" x14ac:dyDescent="0.2">
      <c r="A18" t="s">
        <v>57</v>
      </c>
      <c r="B18" t="s">
        <v>58</v>
      </c>
      <c r="C18" t="s">
        <v>19</v>
      </c>
      <c r="D18" s="25">
        <v>45659</v>
      </c>
      <c r="E18">
        <v>32.950000000000003</v>
      </c>
      <c r="F18">
        <v>36.950000000000003</v>
      </c>
      <c r="G18" s="26">
        <f>IF(ISNUMBER(H18),AVERAGE(H18:I18),AVERAGE(E18:F18))/65</f>
        <v>0.53769230769230769</v>
      </c>
      <c r="H18">
        <v>34.950000000000003</v>
      </c>
      <c r="I18">
        <v>34.950000000000003</v>
      </c>
      <c r="J18">
        <v>2024</v>
      </c>
      <c r="K18" t="s">
        <v>65</v>
      </c>
      <c r="L18" t="s">
        <v>60</v>
      </c>
      <c r="M18" t="s">
        <v>60</v>
      </c>
      <c r="N18" t="s">
        <v>20</v>
      </c>
      <c r="O18" t="s">
        <v>44</v>
      </c>
      <c r="P18" t="s">
        <v>66</v>
      </c>
      <c r="Q18" t="s">
        <v>43</v>
      </c>
      <c r="R18" t="s">
        <v>62</v>
      </c>
      <c r="S18" t="s">
        <v>63</v>
      </c>
      <c r="T18" t="s">
        <v>47</v>
      </c>
    </row>
    <row r="19" spans="1:20" x14ac:dyDescent="0.2">
      <c r="A19" t="s">
        <v>57</v>
      </c>
      <c r="B19" t="s">
        <v>58</v>
      </c>
      <c r="C19" t="s">
        <v>19</v>
      </c>
      <c r="D19" s="25">
        <v>45664</v>
      </c>
      <c r="E19">
        <v>32.950000000000003</v>
      </c>
      <c r="F19">
        <v>35.950000000000003</v>
      </c>
      <c r="G19" s="26">
        <f>IF(ISNUMBER(H19),AVERAGE(H19:I19),AVERAGE(E19:F19))/65</f>
        <v>0.53</v>
      </c>
      <c r="H19" t="s">
        <v>69</v>
      </c>
      <c r="I19" t="s">
        <v>69</v>
      </c>
      <c r="J19">
        <v>2024</v>
      </c>
      <c r="K19" t="s">
        <v>64</v>
      </c>
      <c r="M19" t="s">
        <v>87</v>
      </c>
      <c r="N19" t="s">
        <v>20</v>
      </c>
      <c r="O19" t="s">
        <v>44</v>
      </c>
      <c r="Q19" t="s">
        <v>43</v>
      </c>
      <c r="R19" t="s">
        <v>62</v>
      </c>
      <c r="S19" t="s">
        <v>63</v>
      </c>
      <c r="T19" t="s">
        <v>47</v>
      </c>
    </row>
    <row r="20" spans="1:20" x14ac:dyDescent="0.2">
      <c r="A20" t="s">
        <v>57</v>
      </c>
      <c r="B20" t="s">
        <v>58</v>
      </c>
      <c r="C20" t="s">
        <v>19</v>
      </c>
      <c r="D20" s="25">
        <v>45664</v>
      </c>
      <c r="E20">
        <v>32.950000000000003</v>
      </c>
      <c r="F20">
        <v>35.950000000000003</v>
      </c>
      <c r="G20" s="26">
        <f>IF(ISNUMBER(H20),AVERAGE(H20:I20),AVERAGE(E20:F20))/65</f>
        <v>0.53</v>
      </c>
      <c r="H20" t="s">
        <v>69</v>
      </c>
      <c r="I20" t="s">
        <v>69</v>
      </c>
      <c r="J20">
        <v>2024</v>
      </c>
      <c r="K20" t="s">
        <v>59</v>
      </c>
      <c r="M20" t="s">
        <v>87</v>
      </c>
      <c r="N20" t="s">
        <v>20</v>
      </c>
      <c r="O20" t="s">
        <v>44</v>
      </c>
      <c r="Q20" t="s">
        <v>43</v>
      </c>
      <c r="R20" t="s">
        <v>62</v>
      </c>
      <c r="S20" t="s">
        <v>63</v>
      </c>
      <c r="T20" t="s">
        <v>47</v>
      </c>
    </row>
    <row r="21" spans="1:20" x14ac:dyDescent="0.2">
      <c r="A21" t="s">
        <v>57</v>
      </c>
      <c r="B21" t="s">
        <v>58</v>
      </c>
      <c r="C21" t="s">
        <v>19</v>
      </c>
      <c r="D21" s="25">
        <v>45664</v>
      </c>
      <c r="E21">
        <v>32.950000000000003</v>
      </c>
      <c r="F21">
        <v>35.950000000000003</v>
      </c>
      <c r="G21" s="26">
        <f>IF(ISNUMBER(H21),AVERAGE(H21:I21),AVERAGE(E21:F21))/65</f>
        <v>0.53</v>
      </c>
      <c r="H21" t="s">
        <v>69</v>
      </c>
      <c r="I21" t="s">
        <v>69</v>
      </c>
      <c r="J21">
        <v>2024</v>
      </c>
      <c r="K21" t="s">
        <v>65</v>
      </c>
      <c r="M21" t="s">
        <v>87</v>
      </c>
      <c r="N21" t="s">
        <v>20</v>
      </c>
      <c r="O21" t="s">
        <v>44</v>
      </c>
      <c r="Q21" t="s">
        <v>43</v>
      </c>
      <c r="R21" t="s">
        <v>62</v>
      </c>
      <c r="S21" t="s">
        <v>63</v>
      </c>
      <c r="T21" t="s">
        <v>47</v>
      </c>
    </row>
    <row r="22" spans="1:20" x14ac:dyDescent="0.2">
      <c r="A22" t="s">
        <v>57</v>
      </c>
      <c r="B22" t="s">
        <v>58</v>
      </c>
      <c r="C22" t="s">
        <v>19</v>
      </c>
      <c r="D22" s="25">
        <v>45665</v>
      </c>
      <c r="E22">
        <v>30.95</v>
      </c>
      <c r="F22">
        <v>35.950000000000003</v>
      </c>
      <c r="G22" s="26">
        <f>IF(ISNUMBER(H22),AVERAGE(H22:I22),AVERAGE(E22:F22))/65</f>
        <v>0.49153846153846159</v>
      </c>
      <c r="H22">
        <v>30.95</v>
      </c>
      <c r="I22">
        <v>32.950000000000003</v>
      </c>
      <c r="J22">
        <v>2024</v>
      </c>
      <c r="K22" t="s">
        <v>59</v>
      </c>
      <c r="M22" t="s">
        <v>51</v>
      </c>
      <c r="N22" t="s">
        <v>20</v>
      </c>
      <c r="O22" t="s">
        <v>45</v>
      </c>
      <c r="Q22" t="s">
        <v>43</v>
      </c>
      <c r="R22" t="s">
        <v>62</v>
      </c>
      <c r="S22" t="s">
        <v>63</v>
      </c>
      <c r="T22" t="s">
        <v>47</v>
      </c>
    </row>
    <row r="23" spans="1:20" x14ac:dyDescent="0.2">
      <c r="A23" t="s">
        <v>57</v>
      </c>
      <c r="B23" t="s">
        <v>58</v>
      </c>
      <c r="C23" t="s">
        <v>19</v>
      </c>
      <c r="D23" s="25">
        <v>45665</v>
      </c>
      <c r="E23">
        <v>30.95</v>
      </c>
      <c r="F23">
        <v>35.950000000000003</v>
      </c>
      <c r="G23" s="26">
        <f>IF(ISNUMBER(H23),AVERAGE(H23:I23),AVERAGE(E23:F23))/65</f>
        <v>0.49153846153846159</v>
      </c>
      <c r="H23">
        <v>30.95</v>
      </c>
      <c r="I23">
        <v>32.950000000000003</v>
      </c>
      <c r="J23">
        <v>2024</v>
      </c>
      <c r="K23" t="s">
        <v>65</v>
      </c>
      <c r="M23" t="s">
        <v>51</v>
      </c>
      <c r="N23" t="s">
        <v>20</v>
      </c>
      <c r="O23" t="s">
        <v>45</v>
      </c>
      <c r="Q23" t="s">
        <v>43</v>
      </c>
      <c r="R23" t="s">
        <v>62</v>
      </c>
      <c r="S23" t="s">
        <v>63</v>
      </c>
      <c r="T23" t="s">
        <v>47</v>
      </c>
    </row>
    <row r="24" spans="1:20" x14ac:dyDescent="0.2">
      <c r="A24" t="s">
        <v>57</v>
      </c>
      <c r="B24" t="s">
        <v>58</v>
      </c>
      <c r="C24" t="s">
        <v>19</v>
      </c>
      <c r="D24" s="25">
        <v>45665</v>
      </c>
      <c r="E24">
        <v>28.95</v>
      </c>
      <c r="F24">
        <v>32.950000000000003</v>
      </c>
      <c r="G24" s="26">
        <f>IF(ISNUMBER(H24),AVERAGE(H24:I24),AVERAGE(E24:F24))/65</f>
        <v>0.46076923076923076</v>
      </c>
      <c r="H24">
        <v>28.95</v>
      </c>
      <c r="I24">
        <v>30.95</v>
      </c>
      <c r="J24">
        <v>2024</v>
      </c>
      <c r="K24" t="s">
        <v>64</v>
      </c>
      <c r="M24" t="s">
        <v>51</v>
      </c>
      <c r="N24" t="s">
        <v>20</v>
      </c>
      <c r="O24" t="s">
        <v>45</v>
      </c>
      <c r="Q24" t="s">
        <v>43</v>
      </c>
      <c r="R24" t="s">
        <v>62</v>
      </c>
      <c r="S24" t="s">
        <v>63</v>
      </c>
      <c r="T24" t="s">
        <v>47</v>
      </c>
    </row>
    <row r="25" spans="1:20" x14ac:dyDescent="0.2">
      <c r="A25" t="s">
        <v>57</v>
      </c>
      <c r="B25" t="s">
        <v>58</v>
      </c>
      <c r="C25" t="s">
        <v>19</v>
      </c>
      <c r="D25" s="25">
        <v>45667</v>
      </c>
      <c r="E25">
        <v>30.95</v>
      </c>
      <c r="F25">
        <v>35.950000000000003</v>
      </c>
      <c r="G25" s="26">
        <f>IF(ISNUMBER(H25),AVERAGE(H25:I25),AVERAGE(E25:F25))/65</f>
        <v>0.49153846153846159</v>
      </c>
      <c r="H25">
        <v>30.95</v>
      </c>
      <c r="I25">
        <v>32.950000000000003</v>
      </c>
      <c r="J25">
        <v>2024</v>
      </c>
      <c r="K25" t="s">
        <v>59</v>
      </c>
      <c r="M25" t="s">
        <v>51</v>
      </c>
      <c r="N25" t="s">
        <v>20</v>
      </c>
      <c r="Q25" t="s">
        <v>43</v>
      </c>
      <c r="R25" t="s">
        <v>62</v>
      </c>
      <c r="S25" t="s">
        <v>63</v>
      </c>
      <c r="T25" t="s">
        <v>47</v>
      </c>
    </row>
    <row r="26" spans="1:20" x14ac:dyDescent="0.2">
      <c r="A26" t="s">
        <v>57</v>
      </c>
      <c r="B26" t="s">
        <v>58</v>
      </c>
      <c r="C26" t="s">
        <v>19</v>
      </c>
      <c r="D26" s="25">
        <v>45667</v>
      </c>
      <c r="E26">
        <v>30.95</v>
      </c>
      <c r="F26">
        <v>35.950000000000003</v>
      </c>
      <c r="G26" s="26">
        <f>IF(ISNUMBER(H26),AVERAGE(H26:I26),AVERAGE(E26:F26))/65</f>
        <v>0.49153846153846159</v>
      </c>
      <c r="H26">
        <v>30.95</v>
      </c>
      <c r="I26">
        <v>32.950000000000003</v>
      </c>
      <c r="J26">
        <v>2024</v>
      </c>
      <c r="K26" t="s">
        <v>65</v>
      </c>
      <c r="M26" t="s">
        <v>51</v>
      </c>
      <c r="N26" t="s">
        <v>20</v>
      </c>
      <c r="Q26" t="s">
        <v>43</v>
      </c>
      <c r="R26" t="s">
        <v>62</v>
      </c>
      <c r="S26" t="s">
        <v>63</v>
      </c>
      <c r="T26" t="s">
        <v>47</v>
      </c>
    </row>
    <row r="27" spans="1:20" x14ac:dyDescent="0.2">
      <c r="A27" t="s">
        <v>57</v>
      </c>
      <c r="B27" t="s">
        <v>58</v>
      </c>
      <c r="C27" t="s">
        <v>19</v>
      </c>
      <c r="D27" s="25">
        <v>45667</v>
      </c>
      <c r="E27">
        <v>28.95</v>
      </c>
      <c r="F27">
        <v>32.950000000000003</v>
      </c>
      <c r="G27" s="26">
        <f>IF(ISNUMBER(H27),AVERAGE(H27:I27),AVERAGE(E27:F27))/65</f>
        <v>0.46076923076923076</v>
      </c>
      <c r="H27">
        <v>28.95</v>
      </c>
      <c r="I27">
        <v>30.95</v>
      </c>
      <c r="J27">
        <v>2024</v>
      </c>
      <c r="K27" t="s">
        <v>64</v>
      </c>
      <c r="M27" t="s">
        <v>51</v>
      </c>
      <c r="N27" t="s">
        <v>20</v>
      </c>
      <c r="Q27" t="s">
        <v>43</v>
      </c>
      <c r="R27" t="s">
        <v>62</v>
      </c>
      <c r="S27" t="s">
        <v>63</v>
      </c>
      <c r="T27" t="s">
        <v>47</v>
      </c>
    </row>
    <row r="28" spans="1:20" x14ac:dyDescent="0.2">
      <c r="A28" t="s">
        <v>57</v>
      </c>
      <c r="B28" t="s">
        <v>58</v>
      </c>
      <c r="C28" t="s">
        <v>19</v>
      </c>
      <c r="D28" s="25">
        <v>45670</v>
      </c>
      <c r="E28">
        <v>25.95</v>
      </c>
      <c r="F28">
        <v>28.95</v>
      </c>
      <c r="G28" s="26">
        <f>IF(ISNUMBER(H28),AVERAGE(H28:I28),AVERAGE(E28:F28))/65</f>
        <v>0.42230769230769227</v>
      </c>
      <c r="H28" t="s">
        <v>69</v>
      </c>
      <c r="I28" t="s">
        <v>69</v>
      </c>
      <c r="J28">
        <v>2024</v>
      </c>
      <c r="K28" t="s">
        <v>64</v>
      </c>
      <c r="M28" t="s">
        <v>51</v>
      </c>
      <c r="N28" t="s">
        <v>20</v>
      </c>
      <c r="O28" t="s">
        <v>88</v>
      </c>
      <c r="Q28" t="s">
        <v>43</v>
      </c>
      <c r="R28" t="s">
        <v>62</v>
      </c>
      <c r="S28" t="s">
        <v>63</v>
      </c>
      <c r="T28" t="s">
        <v>47</v>
      </c>
    </row>
    <row r="29" spans="1:20" x14ac:dyDescent="0.2">
      <c r="A29" t="s">
        <v>57</v>
      </c>
      <c r="B29" t="s">
        <v>58</v>
      </c>
      <c r="C29" t="s">
        <v>19</v>
      </c>
      <c r="D29" s="25">
        <v>45670</v>
      </c>
      <c r="E29">
        <v>25.95</v>
      </c>
      <c r="F29">
        <v>28.95</v>
      </c>
      <c r="G29" s="26">
        <f>IF(ISNUMBER(H29),AVERAGE(H29:I29),AVERAGE(E29:F29))/65</f>
        <v>0.42230769230769227</v>
      </c>
      <c r="H29" t="s">
        <v>69</v>
      </c>
      <c r="I29" t="s">
        <v>69</v>
      </c>
      <c r="J29">
        <v>2024</v>
      </c>
      <c r="K29" t="s">
        <v>59</v>
      </c>
      <c r="M29" t="s">
        <v>51</v>
      </c>
      <c r="N29" t="s">
        <v>20</v>
      </c>
      <c r="O29" t="s">
        <v>88</v>
      </c>
      <c r="Q29" t="s">
        <v>43</v>
      </c>
      <c r="R29" t="s">
        <v>62</v>
      </c>
      <c r="S29" t="s">
        <v>63</v>
      </c>
      <c r="T29" t="s">
        <v>47</v>
      </c>
    </row>
    <row r="30" spans="1:20" x14ac:dyDescent="0.2">
      <c r="A30" t="s">
        <v>57</v>
      </c>
      <c r="B30" t="s">
        <v>58</v>
      </c>
      <c r="C30" t="s">
        <v>19</v>
      </c>
      <c r="D30" s="25">
        <v>45670</v>
      </c>
      <c r="E30">
        <v>25.95</v>
      </c>
      <c r="F30">
        <v>28.95</v>
      </c>
      <c r="G30" s="26">
        <f>IF(ISNUMBER(H30),AVERAGE(H30:I30),AVERAGE(E30:F30))/65</f>
        <v>0.42230769230769227</v>
      </c>
      <c r="H30" t="s">
        <v>69</v>
      </c>
      <c r="I30" t="s">
        <v>69</v>
      </c>
      <c r="J30">
        <v>2024</v>
      </c>
      <c r="K30" t="s">
        <v>65</v>
      </c>
      <c r="M30" t="s">
        <v>51</v>
      </c>
      <c r="N30" t="s">
        <v>20</v>
      </c>
      <c r="O30" t="s">
        <v>88</v>
      </c>
      <c r="Q30" t="s">
        <v>43</v>
      </c>
      <c r="R30" t="s">
        <v>62</v>
      </c>
      <c r="S30" t="s">
        <v>63</v>
      </c>
      <c r="T30" t="s">
        <v>47</v>
      </c>
    </row>
    <row r="31" spans="1:20" x14ac:dyDescent="0.2">
      <c r="A31" t="s">
        <v>57</v>
      </c>
      <c r="B31" t="s">
        <v>58</v>
      </c>
      <c r="C31" t="s">
        <v>19</v>
      </c>
      <c r="D31" s="25">
        <v>45671</v>
      </c>
      <c r="E31">
        <v>25.95</v>
      </c>
      <c r="F31">
        <v>28.95</v>
      </c>
      <c r="G31" s="26">
        <f>IF(ISNUMBER(H31),AVERAGE(H31:I31),AVERAGE(E31:F31))/65</f>
        <v>0.42230769230769227</v>
      </c>
      <c r="H31" t="s">
        <v>69</v>
      </c>
      <c r="I31" t="s">
        <v>69</v>
      </c>
      <c r="J31">
        <v>2024</v>
      </c>
      <c r="K31" t="s">
        <v>59</v>
      </c>
      <c r="L31" t="s">
        <v>51</v>
      </c>
      <c r="M31" t="s">
        <v>60</v>
      </c>
      <c r="N31" t="s">
        <v>20</v>
      </c>
      <c r="O31" t="s">
        <v>44</v>
      </c>
      <c r="Q31" t="s">
        <v>43</v>
      </c>
      <c r="R31" t="s">
        <v>62</v>
      </c>
      <c r="S31" t="s">
        <v>63</v>
      </c>
      <c r="T31" t="s">
        <v>47</v>
      </c>
    </row>
    <row r="32" spans="1:20" x14ac:dyDescent="0.2">
      <c r="A32" t="s">
        <v>57</v>
      </c>
      <c r="B32" t="s">
        <v>58</v>
      </c>
      <c r="C32" t="s">
        <v>19</v>
      </c>
      <c r="D32" s="25">
        <v>45671</v>
      </c>
      <c r="E32">
        <v>25.95</v>
      </c>
      <c r="F32">
        <v>28.95</v>
      </c>
      <c r="G32" s="26">
        <f>IF(ISNUMBER(H32),AVERAGE(H32:I32),AVERAGE(E32:F32))/65</f>
        <v>0.42230769230769227</v>
      </c>
      <c r="H32" t="s">
        <v>69</v>
      </c>
      <c r="I32" t="s">
        <v>69</v>
      </c>
      <c r="J32">
        <v>2024</v>
      </c>
      <c r="K32" t="s">
        <v>65</v>
      </c>
      <c r="L32" t="s">
        <v>51</v>
      </c>
      <c r="M32" t="s">
        <v>60</v>
      </c>
      <c r="N32" t="s">
        <v>20</v>
      </c>
      <c r="O32" t="s">
        <v>44</v>
      </c>
      <c r="Q32" t="s">
        <v>43</v>
      </c>
      <c r="R32" t="s">
        <v>62</v>
      </c>
      <c r="S32" t="s">
        <v>63</v>
      </c>
      <c r="T32" t="s">
        <v>47</v>
      </c>
    </row>
    <row r="33" spans="1:20" x14ac:dyDescent="0.2">
      <c r="A33" t="s">
        <v>57</v>
      </c>
      <c r="B33" t="s">
        <v>58</v>
      </c>
      <c r="C33" t="s">
        <v>19</v>
      </c>
      <c r="D33" s="25">
        <v>45671</v>
      </c>
      <c r="E33">
        <v>25.95</v>
      </c>
      <c r="F33">
        <v>28.95</v>
      </c>
      <c r="G33" s="26">
        <f>IF(ISNUMBER(H33),AVERAGE(H33:I33),AVERAGE(E33:F33))/65</f>
        <v>0.42230769230769227</v>
      </c>
      <c r="H33" t="s">
        <v>69</v>
      </c>
      <c r="I33" t="s">
        <v>69</v>
      </c>
      <c r="J33">
        <v>2024</v>
      </c>
      <c r="K33" t="s">
        <v>64</v>
      </c>
      <c r="L33" t="s">
        <v>51</v>
      </c>
      <c r="M33" t="s">
        <v>60</v>
      </c>
      <c r="N33" t="s">
        <v>20</v>
      </c>
      <c r="O33" t="s">
        <v>44</v>
      </c>
      <c r="Q33" t="s">
        <v>43</v>
      </c>
      <c r="R33" t="s">
        <v>62</v>
      </c>
      <c r="S33" t="s">
        <v>63</v>
      </c>
      <c r="T33" t="s">
        <v>47</v>
      </c>
    </row>
    <row r="34" spans="1:20" x14ac:dyDescent="0.2">
      <c r="A34" t="s">
        <v>57</v>
      </c>
      <c r="B34" t="s">
        <v>18</v>
      </c>
      <c r="C34" t="s">
        <v>19</v>
      </c>
      <c r="D34" s="25">
        <v>45672</v>
      </c>
      <c r="E34">
        <v>200</v>
      </c>
      <c r="F34">
        <v>238</v>
      </c>
      <c r="G34" s="26">
        <f>IF(ISNUMBER(H34),AVERAGE(H34:I34),AVERAGE(E34:F34))/700</f>
        <v>0.33</v>
      </c>
      <c r="H34">
        <v>231</v>
      </c>
      <c r="I34">
        <v>231</v>
      </c>
      <c r="J34">
        <v>2024</v>
      </c>
      <c r="K34" t="s">
        <v>56</v>
      </c>
      <c r="M34" t="s">
        <v>51</v>
      </c>
      <c r="N34" t="s">
        <v>20</v>
      </c>
      <c r="O34" t="s">
        <v>85</v>
      </c>
      <c r="Q34" t="s">
        <v>43</v>
      </c>
      <c r="R34" t="s">
        <v>62</v>
      </c>
      <c r="S34" t="s">
        <v>63</v>
      </c>
      <c r="T34" t="s">
        <v>47</v>
      </c>
    </row>
    <row r="35" spans="1:20" x14ac:dyDescent="0.2">
      <c r="A35" t="s">
        <v>57</v>
      </c>
      <c r="B35" t="s">
        <v>18</v>
      </c>
      <c r="C35" t="s">
        <v>19</v>
      </c>
      <c r="D35" s="25">
        <v>45672</v>
      </c>
      <c r="E35">
        <v>200</v>
      </c>
      <c r="F35">
        <v>238</v>
      </c>
      <c r="G35" s="26">
        <f>IF(ISNUMBER(H35),AVERAGE(H35:I35),AVERAGE(E35:F35))/700</f>
        <v>0.33500000000000002</v>
      </c>
      <c r="H35">
        <v>231</v>
      </c>
      <c r="I35">
        <v>238</v>
      </c>
      <c r="J35">
        <v>2024</v>
      </c>
      <c r="K35" t="s">
        <v>21</v>
      </c>
      <c r="M35" t="s">
        <v>51</v>
      </c>
      <c r="N35" t="s">
        <v>20</v>
      </c>
      <c r="O35" t="s">
        <v>85</v>
      </c>
      <c r="Q35" t="s">
        <v>43</v>
      </c>
      <c r="R35" t="s">
        <v>62</v>
      </c>
      <c r="S35" t="s">
        <v>63</v>
      </c>
      <c r="T35" t="s">
        <v>47</v>
      </c>
    </row>
    <row r="36" spans="1:20" x14ac:dyDescent="0.2">
      <c r="A36" t="s">
        <v>57</v>
      </c>
      <c r="B36" t="s">
        <v>18</v>
      </c>
      <c r="C36" t="s">
        <v>19</v>
      </c>
      <c r="D36" s="25">
        <v>45672</v>
      </c>
      <c r="E36">
        <v>200</v>
      </c>
      <c r="F36">
        <v>238</v>
      </c>
      <c r="G36" s="26">
        <f>IF(ISNUMBER(H36),AVERAGE(H36:I36),AVERAGE(E36:F36))/700</f>
        <v>0.33500000000000002</v>
      </c>
      <c r="H36">
        <v>231</v>
      </c>
      <c r="I36">
        <v>238</v>
      </c>
      <c r="J36">
        <v>2024</v>
      </c>
      <c r="K36" t="s">
        <v>86</v>
      </c>
      <c r="M36" t="s">
        <v>51</v>
      </c>
      <c r="N36" t="s">
        <v>20</v>
      </c>
      <c r="O36" t="s">
        <v>85</v>
      </c>
      <c r="Q36" t="s">
        <v>43</v>
      </c>
      <c r="R36" t="s">
        <v>62</v>
      </c>
      <c r="S36" t="s">
        <v>63</v>
      </c>
      <c r="T36" t="s">
        <v>47</v>
      </c>
    </row>
    <row r="37" spans="1:20" x14ac:dyDescent="0.2">
      <c r="A37" t="s">
        <v>57</v>
      </c>
      <c r="B37" t="s">
        <v>58</v>
      </c>
      <c r="C37" t="s">
        <v>19</v>
      </c>
      <c r="D37" s="25">
        <v>45672</v>
      </c>
      <c r="E37">
        <v>22.95</v>
      </c>
      <c r="F37">
        <v>25.95</v>
      </c>
      <c r="G37" s="26">
        <f>IF(ISNUMBER(H37),AVERAGE(H37:I37),AVERAGE(E37:F37))/65</f>
        <v>0.37615384615384612</v>
      </c>
      <c r="H37" t="s">
        <v>69</v>
      </c>
      <c r="I37" t="s">
        <v>69</v>
      </c>
      <c r="J37">
        <v>2024</v>
      </c>
      <c r="K37" t="s">
        <v>65</v>
      </c>
      <c r="M37" t="s">
        <v>51</v>
      </c>
      <c r="N37" t="s">
        <v>20</v>
      </c>
      <c r="O37" t="s">
        <v>85</v>
      </c>
      <c r="Q37" t="s">
        <v>43</v>
      </c>
      <c r="R37" t="s">
        <v>62</v>
      </c>
      <c r="S37" t="s">
        <v>63</v>
      </c>
      <c r="T37" t="s">
        <v>47</v>
      </c>
    </row>
    <row r="38" spans="1:20" x14ac:dyDescent="0.2">
      <c r="A38" t="s">
        <v>57</v>
      </c>
      <c r="B38" t="s">
        <v>58</v>
      </c>
      <c r="C38" t="s">
        <v>19</v>
      </c>
      <c r="D38" s="25">
        <v>45672</v>
      </c>
      <c r="E38">
        <v>22.95</v>
      </c>
      <c r="F38">
        <v>25.95</v>
      </c>
      <c r="G38" s="26">
        <f>IF(ISNUMBER(H38),AVERAGE(H38:I38),AVERAGE(E38:F38))/65</f>
        <v>0.37615384615384612</v>
      </c>
      <c r="H38" t="s">
        <v>69</v>
      </c>
      <c r="I38" t="s">
        <v>69</v>
      </c>
      <c r="J38">
        <v>2024</v>
      </c>
      <c r="K38" t="s">
        <v>59</v>
      </c>
      <c r="M38" t="s">
        <v>51</v>
      </c>
      <c r="N38" t="s">
        <v>20</v>
      </c>
      <c r="O38" t="s">
        <v>85</v>
      </c>
      <c r="Q38" t="s">
        <v>43</v>
      </c>
      <c r="R38" t="s">
        <v>62</v>
      </c>
      <c r="S38" t="s">
        <v>63</v>
      </c>
      <c r="T38" t="s">
        <v>47</v>
      </c>
    </row>
    <row r="39" spans="1:20" x14ac:dyDescent="0.2">
      <c r="A39" t="s">
        <v>57</v>
      </c>
      <c r="B39" t="s">
        <v>58</v>
      </c>
      <c r="C39" t="s">
        <v>19</v>
      </c>
      <c r="D39" s="25">
        <v>45672</v>
      </c>
      <c r="E39">
        <v>22.95</v>
      </c>
      <c r="F39">
        <v>25.95</v>
      </c>
      <c r="G39" s="26">
        <f>IF(ISNUMBER(H39),AVERAGE(H39:I39),AVERAGE(E39:F39))/65</f>
        <v>0.37615384615384612</v>
      </c>
      <c r="H39" t="s">
        <v>69</v>
      </c>
      <c r="I39" t="s">
        <v>69</v>
      </c>
      <c r="J39">
        <v>2024</v>
      </c>
      <c r="K39" t="s">
        <v>64</v>
      </c>
      <c r="M39" t="s">
        <v>51</v>
      </c>
      <c r="N39" t="s">
        <v>20</v>
      </c>
      <c r="O39" t="s">
        <v>85</v>
      </c>
      <c r="Q39" t="s">
        <v>43</v>
      </c>
      <c r="R39" t="s">
        <v>62</v>
      </c>
      <c r="S39" t="s">
        <v>63</v>
      </c>
      <c r="T39" t="s">
        <v>47</v>
      </c>
    </row>
    <row r="40" spans="1:20" x14ac:dyDescent="0.2">
      <c r="A40" t="s">
        <v>50</v>
      </c>
      <c r="B40" t="s">
        <v>18</v>
      </c>
      <c r="C40" t="s">
        <v>19</v>
      </c>
      <c r="D40" s="25">
        <v>45659</v>
      </c>
      <c r="E40">
        <v>320</v>
      </c>
      <c r="F40">
        <v>365</v>
      </c>
      <c r="G40" s="26">
        <f>IF(ISNUMBER(H40),AVERAGE(H40:I40),AVERAGE(E40:F40))/700</f>
        <v>0.5</v>
      </c>
      <c r="H40">
        <v>345</v>
      </c>
      <c r="I40">
        <v>355</v>
      </c>
      <c r="J40">
        <v>2024</v>
      </c>
      <c r="K40" t="s">
        <v>21</v>
      </c>
      <c r="L40" t="s">
        <v>51</v>
      </c>
      <c r="M40" t="s">
        <v>52</v>
      </c>
      <c r="N40" t="s">
        <v>20</v>
      </c>
      <c r="O40" t="s">
        <v>44</v>
      </c>
      <c r="Q40" t="s">
        <v>53</v>
      </c>
      <c r="R40" t="s">
        <v>54</v>
      </c>
      <c r="S40" t="s">
        <v>55</v>
      </c>
      <c r="T40" t="s">
        <v>47</v>
      </c>
    </row>
    <row r="41" spans="1:20" x14ac:dyDescent="0.2">
      <c r="A41" t="s">
        <v>50</v>
      </c>
      <c r="B41" t="s">
        <v>18</v>
      </c>
      <c r="C41" t="s">
        <v>19</v>
      </c>
      <c r="D41" s="25">
        <v>45659</v>
      </c>
      <c r="E41">
        <v>310</v>
      </c>
      <c r="F41">
        <v>360</v>
      </c>
      <c r="G41" s="26">
        <f>IF(ISNUMBER(H41),AVERAGE(H41:I41),AVERAGE(E41:F41))/700</f>
        <v>0.48214285714285715</v>
      </c>
      <c r="H41">
        <v>325</v>
      </c>
      <c r="I41">
        <v>350</v>
      </c>
      <c r="J41">
        <v>2024</v>
      </c>
      <c r="K41" t="s">
        <v>56</v>
      </c>
      <c r="L41" t="s">
        <v>51</v>
      </c>
      <c r="M41" t="s">
        <v>52</v>
      </c>
      <c r="N41" t="s">
        <v>20</v>
      </c>
      <c r="O41" t="s">
        <v>44</v>
      </c>
      <c r="Q41" t="s">
        <v>53</v>
      </c>
      <c r="R41" t="s">
        <v>54</v>
      </c>
      <c r="S41" t="s">
        <v>55</v>
      </c>
      <c r="T41" t="s">
        <v>47</v>
      </c>
    </row>
    <row r="42" spans="1:20" x14ac:dyDescent="0.2">
      <c r="A42" t="s">
        <v>50</v>
      </c>
      <c r="B42" t="s">
        <v>18</v>
      </c>
      <c r="C42" t="s">
        <v>19</v>
      </c>
      <c r="D42" s="25">
        <v>45659</v>
      </c>
      <c r="E42">
        <v>300</v>
      </c>
      <c r="F42">
        <v>350</v>
      </c>
      <c r="G42" s="26">
        <f>IF(ISNUMBER(H42),AVERAGE(H42:I42),AVERAGE(E42:F42))/700</f>
        <v>0.48214285714285715</v>
      </c>
      <c r="H42">
        <v>325</v>
      </c>
      <c r="I42">
        <v>350</v>
      </c>
      <c r="J42">
        <v>2024</v>
      </c>
      <c r="K42" t="s">
        <v>42</v>
      </c>
      <c r="L42" t="s">
        <v>51</v>
      </c>
      <c r="M42" t="s">
        <v>52</v>
      </c>
      <c r="N42" t="s">
        <v>20</v>
      </c>
      <c r="O42" t="s">
        <v>44</v>
      </c>
      <c r="Q42" t="s">
        <v>53</v>
      </c>
      <c r="R42" t="s">
        <v>54</v>
      </c>
      <c r="S42" t="s">
        <v>55</v>
      </c>
      <c r="T42" t="s">
        <v>47</v>
      </c>
    </row>
    <row r="43" spans="1:20" x14ac:dyDescent="0.2">
      <c r="A43" t="s">
        <v>50</v>
      </c>
      <c r="B43" t="s">
        <v>18</v>
      </c>
      <c r="C43" t="s">
        <v>19</v>
      </c>
      <c r="D43" s="25">
        <v>45660</v>
      </c>
      <c r="E43">
        <v>320</v>
      </c>
      <c r="F43">
        <v>365</v>
      </c>
      <c r="G43" s="26">
        <f>IF(ISNUMBER(H43),AVERAGE(H43:I43),AVERAGE(E43:F43))/700</f>
        <v>0.5</v>
      </c>
      <c r="H43">
        <v>345</v>
      </c>
      <c r="I43">
        <v>355</v>
      </c>
      <c r="J43">
        <v>2024</v>
      </c>
      <c r="K43" t="s">
        <v>21</v>
      </c>
      <c r="L43" t="s">
        <v>51</v>
      </c>
      <c r="M43" t="s">
        <v>52</v>
      </c>
      <c r="N43" t="s">
        <v>20</v>
      </c>
      <c r="O43" t="s">
        <v>44</v>
      </c>
      <c r="Q43" t="s">
        <v>53</v>
      </c>
      <c r="R43" t="s">
        <v>54</v>
      </c>
      <c r="S43" t="s">
        <v>55</v>
      </c>
      <c r="T43" t="s">
        <v>47</v>
      </c>
    </row>
    <row r="44" spans="1:20" x14ac:dyDescent="0.2">
      <c r="A44" t="s">
        <v>50</v>
      </c>
      <c r="B44" t="s">
        <v>18</v>
      </c>
      <c r="C44" t="s">
        <v>19</v>
      </c>
      <c r="D44" s="25">
        <v>45660</v>
      </c>
      <c r="E44">
        <v>310</v>
      </c>
      <c r="F44">
        <v>360</v>
      </c>
      <c r="G44" s="26">
        <f>IF(ISNUMBER(H44),AVERAGE(H44:I44),AVERAGE(E44:F44))/700</f>
        <v>0.48214285714285715</v>
      </c>
      <c r="H44">
        <v>325</v>
      </c>
      <c r="I44">
        <v>350</v>
      </c>
      <c r="J44">
        <v>2024</v>
      </c>
      <c r="K44" t="s">
        <v>56</v>
      </c>
      <c r="L44" t="s">
        <v>51</v>
      </c>
      <c r="M44" t="s">
        <v>52</v>
      </c>
      <c r="N44" t="s">
        <v>20</v>
      </c>
      <c r="O44" t="s">
        <v>44</v>
      </c>
      <c r="Q44" t="s">
        <v>53</v>
      </c>
      <c r="R44" t="s">
        <v>54</v>
      </c>
      <c r="S44" t="s">
        <v>55</v>
      </c>
      <c r="T44" t="s">
        <v>47</v>
      </c>
    </row>
    <row r="45" spans="1:20" x14ac:dyDescent="0.2">
      <c r="A45" t="s">
        <v>50</v>
      </c>
      <c r="B45" t="s">
        <v>18</v>
      </c>
      <c r="C45" t="s">
        <v>19</v>
      </c>
      <c r="D45" s="25">
        <v>45660</v>
      </c>
      <c r="E45">
        <v>300</v>
      </c>
      <c r="F45">
        <v>350</v>
      </c>
      <c r="G45" s="26">
        <f>IF(ISNUMBER(H45),AVERAGE(H45:I45),AVERAGE(E45:F45))/700</f>
        <v>0.48214285714285715</v>
      </c>
      <c r="H45">
        <v>325</v>
      </c>
      <c r="I45">
        <v>350</v>
      </c>
      <c r="J45">
        <v>2024</v>
      </c>
      <c r="K45" t="s">
        <v>42</v>
      </c>
      <c r="L45" t="s">
        <v>51</v>
      </c>
      <c r="M45" t="s">
        <v>52</v>
      </c>
      <c r="N45" t="s">
        <v>20</v>
      </c>
      <c r="O45" t="s">
        <v>44</v>
      </c>
      <c r="Q45" t="s">
        <v>53</v>
      </c>
      <c r="R45" t="s">
        <v>54</v>
      </c>
      <c r="S45" t="s">
        <v>55</v>
      </c>
      <c r="T45" t="s">
        <v>47</v>
      </c>
    </row>
    <row r="46" spans="1:20" x14ac:dyDescent="0.2">
      <c r="A46" t="s">
        <v>50</v>
      </c>
      <c r="B46" t="s">
        <v>18</v>
      </c>
      <c r="C46" t="s">
        <v>19</v>
      </c>
      <c r="D46" s="25">
        <v>45663</v>
      </c>
      <c r="E46">
        <v>320</v>
      </c>
      <c r="F46">
        <v>365</v>
      </c>
      <c r="G46" s="26">
        <f>IF(ISNUMBER(H46),AVERAGE(H46:I46),AVERAGE(E46:F46))/700</f>
        <v>0.5</v>
      </c>
      <c r="H46">
        <v>345</v>
      </c>
      <c r="I46">
        <v>355</v>
      </c>
      <c r="J46">
        <v>2024</v>
      </c>
      <c r="K46" t="s">
        <v>21</v>
      </c>
      <c r="L46" t="s">
        <v>51</v>
      </c>
      <c r="M46" t="s">
        <v>52</v>
      </c>
      <c r="N46" t="s">
        <v>20</v>
      </c>
      <c r="O46" t="s">
        <v>44</v>
      </c>
      <c r="Q46" t="s">
        <v>53</v>
      </c>
      <c r="R46" t="s">
        <v>54</v>
      </c>
      <c r="S46" t="s">
        <v>55</v>
      </c>
      <c r="T46" t="s">
        <v>47</v>
      </c>
    </row>
    <row r="47" spans="1:20" x14ac:dyDescent="0.2">
      <c r="A47" t="s">
        <v>50</v>
      </c>
      <c r="B47" t="s">
        <v>18</v>
      </c>
      <c r="C47" t="s">
        <v>19</v>
      </c>
      <c r="D47" s="25">
        <v>45663</v>
      </c>
      <c r="E47">
        <v>310</v>
      </c>
      <c r="F47">
        <v>360</v>
      </c>
      <c r="G47" s="26">
        <f>IF(ISNUMBER(H47),AVERAGE(H47:I47),AVERAGE(E47:F47))/700</f>
        <v>0.48214285714285715</v>
      </c>
      <c r="H47">
        <v>325</v>
      </c>
      <c r="I47">
        <v>350</v>
      </c>
      <c r="J47">
        <v>2024</v>
      </c>
      <c r="K47" t="s">
        <v>56</v>
      </c>
      <c r="L47" t="s">
        <v>51</v>
      </c>
      <c r="M47" t="s">
        <v>52</v>
      </c>
      <c r="N47" t="s">
        <v>20</v>
      </c>
      <c r="O47" t="s">
        <v>44</v>
      </c>
      <c r="Q47" t="s">
        <v>53</v>
      </c>
      <c r="R47" t="s">
        <v>54</v>
      </c>
      <c r="S47" t="s">
        <v>55</v>
      </c>
      <c r="T47" t="s">
        <v>47</v>
      </c>
    </row>
    <row r="48" spans="1:20" x14ac:dyDescent="0.2">
      <c r="A48" t="s">
        <v>50</v>
      </c>
      <c r="B48" t="s">
        <v>18</v>
      </c>
      <c r="C48" t="s">
        <v>19</v>
      </c>
      <c r="D48" s="25">
        <v>45663</v>
      </c>
      <c r="E48">
        <v>300</v>
      </c>
      <c r="F48">
        <v>350</v>
      </c>
      <c r="G48" s="26">
        <f>IF(ISNUMBER(H48),AVERAGE(H48:I48),AVERAGE(E48:F48))/700</f>
        <v>0.48214285714285715</v>
      </c>
      <c r="H48">
        <v>325</v>
      </c>
      <c r="I48">
        <v>350</v>
      </c>
      <c r="J48">
        <v>2024</v>
      </c>
      <c r="K48" t="s">
        <v>42</v>
      </c>
      <c r="L48" t="s">
        <v>51</v>
      </c>
      <c r="M48" t="s">
        <v>52</v>
      </c>
      <c r="N48" t="s">
        <v>20</v>
      </c>
      <c r="O48" t="s">
        <v>44</v>
      </c>
      <c r="Q48" t="s">
        <v>53</v>
      </c>
      <c r="R48" t="s">
        <v>54</v>
      </c>
      <c r="S48" t="s">
        <v>55</v>
      </c>
      <c r="T48" t="s">
        <v>47</v>
      </c>
    </row>
    <row r="49" spans="1:20" x14ac:dyDescent="0.2">
      <c r="A49" t="s">
        <v>50</v>
      </c>
      <c r="B49" t="s">
        <v>18</v>
      </c>
      <c r="C49" t="s">
        <v>19</v>
      </c>
      <c r="D49" s="25">
        <v>45664</v>
      </c>
      <c r="E49">
        <v>320</v>
      </c>
      <c r="F49">
        <v>365</v>
      </c>
      <c r="G49" s="26">
        <f>IF(ISNUMBER(H49),AVERAGE(H49:I49),AVERAGE(E49:F49))/700</f>
        <v>0.5</v>
      </c>
      <c r="H49">
        <v>345</v>
      </c>
      <c r="I49">
        <v>355</v>
      </c>
      <c r="J49">
        <v>2024</v>
      </c>
      <c r="K49" t="s">
        <v>21</v>
      </c>
      <c r="L49" t="s">
        <v>51</v>
      </c>
      <c r="M49" t="s">
        <v>52</v>
      </c>
      <c r="N49" t="s">
        <v>20</v>
      </c>
      <c r="O49" t="s">
        <v>44</v>
      </c>
      <c r="Q49" t="s">
        <v>53</v>
      </c>
      <c r="R49" t="s">
        <v>54</v>
      </c>
      <c r="S49" t="s">
        <v>55</v>
      </c>
      <c r="T49" t="s">
        <v>47</v>
      </c>
    </row>
    <row r="50" spans="1:20" x14ac:dyDescent="0.2">
      <c r="A50" t="s">
        <v>50</v>
      </c>
      <c r="B50" t="s">
        <v>18</v>
      </c>
      <c r="C50" t="s">
        <v>19</v>
      </c>
      <c r="D50" s="25">
        <v>45664</v>
      </c>
      <c r="E50">
        <v>310</v>
      </c>
      <c r="F50">
        <v>360</v>
      </c>
      <c r="G50" s="26">
        <f>IF(ISNUMBER(H50),AVERAGE(H50:I50),AVERAGE(E50:F50))/700</f>
        <v>0.48214285714285715</v>
      </c>
      <c r="H50">
        <v>325</v>
      </c>
      <c r="I50">
        <v>350</v>
      </c>
      <c r="J50">
        <v>2024</v>
      </c>
      <c r="K50" t="s">
        <v>56</v>
      </c>
      <c r="L50" t="s">
        <v>51</v>
      </c>
      <c r="M50" t="s">
        <v>52</v>
      </c>
      <c r="N50" t="s">
        <v>20</v>
      </c>
      <c r="O50" t="s">
        <v>44</v>
      </c>
      <c r="Q50" t="s">
        <v>53</v>
      </c>
      <c r="R50" t="s">
        <v>54</v>
      </c>
      <c r="S50" t="s">
        <v>55</v>
      </c>
      <c r="T50" t="s">
        <v>47</v>
      </c>
    </row>
    <row r="51" spans="1:20" x14ac:dyDescent="0.2">
      <c r="A51" t="s">
        <v>50</v>
      </c>
      <c r="B51" t="s">
        <v>18</v>
      </c>
      <c r="C51" t="s">
        <v>19</v>
      </c>
      <c r="D51" s="25">
        <v>45664</v>
      </c>
      <c r="E51">
        <v>300</v>
      </c>
      <c r="F51">
        <v>350</v>
      </c>
      <c r="G51" s="26">
        <f>IF(ISNUMBER(H51),AVERAGE(H51:I51),AVERAGE(E51:F51))/700</f>
        <v>0.48214285714285715</v>
      </c>
      <c r="H51">
        <v>325</v>
      </c>
      <c r="I51">
        <v>350</v>
      </c>
      <c r="J51">
        <v>2024</v>
      </c>
      <c r="K51" t="s">
        <v>42</v>
      </c>
      <c r="L51" t="s">
        <v>51</v>
      </c>
      <c r="M51" t="s">
        <v>52</v>
      </c>
      <c r="N51" t="s">
        <v>20</v>
      </c>
      <c r="O51" t="s">
        <v>44</v>
      </c>
      <c r="Q51" t="s">
        <v>53</v>
      </c>
      <c r="R51" t="s">
        <v>54</v>
      </c>
      <c r="S51" t="s">
        <v>55</v>
      </c>
      <c r="T51" t="s">
        <v>47</v>
      </c>
    </row>
    <row r="52" spans="1:20" x14ac:dyDescent="0.2">
      <c r="A52" t="s">
        <v>50</v>
      </c>
      <c r="B52" t="s">
        <v>18</v>
      </c>
      <c r="C52" t="s">
        <v>19</v>
      </c>
      <c r="D52" s="25">
        <v>45665</v>
      </c>
      <c r="E52">
        <v>320</v>
      </c>
      <c r="F52">
        <v>365</v>
      </c>
      <c r="G52" s="26">
        <f>IF(ISNUMBER(H52),AVERAGE(H52:I52),AVERAGE(E52:F52))/700</f>
        <v>0.5</v>
      </c>
      <c r="H52">
        <v>345</v>
      </c>
      <c r="I52">
        <v>355</v>
      </c>
      <c r="J52">
        <v>2024</v>
      </c>
      <c r="K52" t="s">
        <v>21</v>
      </c>
      <c r="L52" t="s">
        <v>51</v>
      </c>
      <c r="M52" t="s">
        <v>52</v>
      </c>
      <c r="N52" t="s">
        <v>20</v>
      </c>
      <c r="O52" t="s">
        <v>44</v>
      </c>
      <c r="Q52" t="s">
        <v>53</v>
      </c>
      <c r="R52" t="s">
        <v>54</v>
      </c>
      <c r="S52" t="s">
        <v>55</v>
      </c>
      <c r="T52" t="s">
        <v>47</v>
      </c>
    </row>
    <row r="53" spans="1:20" x14ac:dyDescent="0.2">
      <c r="A53" t="s">
        <v>50</v>
      </c>
      <c r="B53" t="s">
        <v>18</v>
      </c>
      <c r="C53" t="s">
        <v>19</v>
      </c>
      <c r="D53" s="25">
        <v>45665</v>
      </c>
      <c r="E53">
        <v>310</v>
      </c>
      <c r="F53">
        <v>360</v>
      </c>
      <c r="G53" s="26">
        <f>IF(ISNUMBER(H53),AVERAGE(H53:I53),AVERAGE(E53:F53))/700</f>
        <v>0.48214285714285715</v>
      </c>
      <c r="H53">
        <v>325</v>
      </c>
      <c r="I53">
        <v>350</v>
      </c>
      <c r="J53">
        <v>2024</v>
      </c>
      <c r="K53" t="s">
        <v>56</v>
      </c>
      <c r="L53" t="s">
        <v>51</v>
      </c>
      <c r="M53" t="s">
        <v>52</v>
      </c>
      <c r="N53" t="s">
        <v>20</v>
      </c>
      <c r="O53" t="s">
        <v>44</v>
      </c>
      <c r="Q53" t="s">
        <v>53</v>
      </c>
      <c r="R53" t="s">
        <v>54</v>
      </c>
      <c r="S53" t="s">
        <v>55</v>
      </c>
      <c r="T53" t="s">
        <v>47</v>
      </c>
    </row>
    <row r="54" spans="1:20" x14ac:dyDescent="0.2">
      <c r="A54" t="s">
        <v>50</v>
      </c>
      <c r="B54" t="s">
        <v>18</v>
      </c>
      <c r="C54" t="s">
        <v>19</v>
      </c>
      <c r="D54" s="25">
        <v>45665</v>
      </c>
      <c r="E54">
        <v>300</v>
      </c>
      <c r="F54">
        <v>350</v>
      </c>
      <c r="G54" s="26">
        <f>IF(ISNUMBER(H54),AVERAGE(H54:I54),AVERAGE(E54:F54))/700</f>
        <v>0.48214285714285715</v>
      </c>
      <c r="H54">
        <v>325</v>
      </c>
      <c r="I54">
        <v>350</v>
      </c>
      <c r="J54">
        <v>2024</v>
      </c>
      <c r="K54" t="s">
        <v>42</v>
      </c>
      <c r="L54" t="s">
        <v>51</v>
      </c>
      <c r="M54" t="s">
        <v>52</v>
      </c>
      <c r="N54" t="s">
        <v>20</v>
      </c>
      <c r="O54" t="s">
        <v>44</v>
      </c>
      <c r="Q54" t="s">
        <v>53</v>
      </c>
      <c r="R54" t="s">
        <v>54</v>
      </c>
      <c r="S54" t="s">
        <v>55</v>
      </c>
      <c r="T54" t="s">
        <v>47</v>
      </c>
    </row>
    <row r="55" spans="1:20" x14ac:dyDescent="0.2">
      <c r="A55" t="s">
        <v>50</v>
      </c>
      <c r="B55" t="s">
        <v>18</v>
      </c>
      <c r="C55" t="s">
        <v>19</v>
      </c>
      <c r="D55" s="25">
        <v>45667</v>
      </c>
      <c r="E55">
        <v>320</v>
      </c>
      <c r="F55">
        <v>365</v>
      </c>
      <c r="G55" s="26">
        <f>IF(ISNUMBER(H55),AVERAGE(H55:I55),AVERAGE(E55:F55))/700</f>
        <v>0.5</v>
      </c>
      <c r="H55">
        <v>345</v>
      </c>
      <c r="I55">
        <v>355</v>
      </c>
      <c r="J55">
        <v>2024</v>
      </c>
      <c r="K55" t="s">
        <v>21</v>
      </c>
      <c r="L55" t="s">
        <v>51</v>
      </c>
      <c r="M55" t="s">
        <v>67</v>
      </c>
      <c r="N55" t="s">
        <v>20</v>
      </c>
      <c r="Q55" t="s">
        <v>53</v>
      </c>
      <c r="R55" t="s">
        <v>54</v>
      </c>
      <c r="S55" t="s">
        <v>55</v>
      </c>
      <c r="T55" t="s">
        <v>47</v>
      </c>
    </row>
    <row r="56" spans="1:20" x14ac:dyDescent="0.2">
      <c r="A56" t="s">
        <v>50</v>
      </c>
      <c r="B56" t="s">
        <v>18</v>
      </c>
      <c r="C56" t="s">
        <v>19</v>
      </c>
      <c r="D56" s="25">
        <v>45667</v>
      </c>
      <c r="E56">
        <v>310</v>
      </c>
      <c r="F56">
        <v>360</v>
      </c>
      <c r="G56" s="26">
        <f>IF(ISNUMBER(H56),AVERAGE(H56:I56),AVERAGE(E56:F56))/700</f>
        <v>0.48214285714285715</v>
      </c>
      <c r="H56">
        <v>325</v>
      </c>
      <c r="I56">
        <v>350</v>
      </c>
      <c r="J56">
        <v>2024</v>
      </c>
      <c r="K56" t="s">
        <v>56</v>
      </c>
      <c r="L56" t="s">
        <v>51</v>
      </c>
      <c r="M56" t="s">
        <v>67</v>
      </c>
      <c r="N56" t="s">
        <v>20</v>
      </c>
      <c r="Q56" t="s">
        <v>53</v>
      </c>
      <c r="R56" t="s">
        <v>54</v>
      </c>
      <c r="S56" t="s">
        <v>55</v>
      </c>
      <c r="T56" t="s">
        <v>47</v>
      </c>
    </row>
    <row r="57" spans="1:20" x14ac:dyDescent="0.2">
      <c r="A57" t="s">
        <v>50</v>
      </c>
      <c r="B57" t="s">
        <v>18</v>
      </c>
      <c r="C57" t="s">
        <v>19</v>
      </c>
      <c r="D57" s="25">
        <v>45667</v>
      </c>
      <c r="E57">
        <v>300</v>
      </c>
      <c r="F57">
        <v>350</v>
      </c>
      <c r="G57" s="26">
        <f>IF(ISNUMBER(H57),AVERAGE(H57:I57),AVERAGE(E57:F57))/700</f>
        <v>0.48214285714285715</v>
      </c>
      <c r="H57">
        <v>325</v>
      </c>
      <c r="I57">
        <v>350</v>
      </c>
      <c r="J57">
        <v>2024</v>
      </c>
      <c r="K57" t="s">
        <v>42</v>
      </c>
      <c r="L57" t="s">
        <v>51</v>
      </c>
      <c r="M57" t="s">
        <v>67</v>
      </c>
      <c r="N57" t="s">
        <v>20</v>
      </c>
      <c r="Q57" t="s">
        <v>53</v>
      </c>
      <c r="R57" t="s">
        <v>54</v>
      </c>
      <c r="S57" t="s">
        <v>55</v>
      </c>
      <c r="T57" t="s">
        <v>47</v>
      </c>
    </row>
    <row r="58" spans="1:20" x14ac:dyDescent="0.2">
      <c r="A58" t="s">
        <v>50</v>
      </c>
      <c r="B58" t="s">
        <v>18</v>
      </c>
      <c r="C58" t="s">
        <v>19</v>
      </c>
      <c r="D58" s="25">
        <v>45670</v>
      </c>
      <c r="E58">
        <v>320</v>
      </c>
      <c r="F58">
        <v>365</v>
      </c>
      <c r="G58" s="26">
        <f>IF(ISNUMBER(H58),AVERAGE(H58:I58),AVERAGE(E58:F58))/700</f>
        <v>0.5</v>
      </c>
      <c r="H58">
        <v>345</v>
      </c>
      <c r="I58">
        <v>355</v>
      </c>
      <c r="J58">
        <v>2024</v>
      </c>
      <c r="K58" t="s">
        <v>21</v>
      </c>
      <c r="L58" t="s">
        <v>51</v>
      </c>
      <c r="M58" t="s">
        <v>67</v>
      </c>
      <c r="N58" t="s">
        <v>20</v>
      </c>
      <c r="O58" t="s">
        <v>44</v>
      </c>
      <c r="Q58" t="s">
        <v>53</v>
      </c>
      <c r="R58" t="s">
        <v>54</v>
      </c>
      <c r="S58" t="s">
        <v>55</v>
      </c>
      <c r="T58" t="s">
        <v>47</v>
      </c>
    </row>
    <row r="59" spans="1:20" x14ac:dyDescent="0.2">
      <c r="A59" t="s">
        <v>50</v>
      </c>
      <c r="B59" t="s">
        <v>18</v>
      </c>
      <c r="C59" t="s">
        <v>19</v>
      </c>
      <c r="D59" s="25">
        <v>45670</v>
      </c>
      <c r="E59">
        <v>310</v>
      </c>
      <c r="F59">
        <v>360</v>
      </c>
      <c r="G59" s="26">
        <f>IF(ISNUMBER(H59),AVERAGE(H59:I59),AVERAGE(E59:F59))/700</f>
        <v>0.48214285714285715</v>
      </c>
      <c r="H59">
        <v>325</v>
      </c>
      <c r="I59">
        <v>350</v>
      </c>
      <c r="J59">
        <v>2024</v>
      </c>
      <c r="K59" t="s">
        <v>56</v>
      </c>
      <c r="L59" t="s">
        <v>51</v>
      </c>
      <c r="M59" t="s">
        <v>67</v>
      </c>
      <c r="N59" t="s">
        <v>20</v>
      </c>
      <c r="O59" t="s">
        <v>44</v>
      </c>
      <c r="Q59" t="s">
        <v>53</v>
      </c>
      <c r="R59" t="s">
        <v>54</v>
      </c>
      <c r="S59" t="s">
        <v>55</v>
      </c>
      <c r="T59" t="s">
        <v>47</v>
      </c>
    </row>
    <row r="60" spans="1:20" x14ac:dyDescent="0.2">
      <c r="A60" t="s">
        <v>50</v>
      </c>
      <c r="B60" t="s">
        <v>18</v>
      </c>
      <c r="C60" t="s">
        <v>19</v>
      </c>
      <c r="D60" s="25">
        <v>45670</v>
      </c>
      <c r="E60">
        <v>300</v>
      </c>
      <c r="F60">
        <v>350</v>
      </c>
      <c r="G60" s="26">
        <f>IF(ISNUMBER(H60),AVERAGE(H60:I60),AVERAGE(E60:F60))/700</f>
        <v>0.48214285714285715</v>
      </c>
      <c r="H60">
        <v>325</v>
      </c>
      <c r="I60">
        <v>350</v>
      </c>
      <c r="J60">
        <v>2024</v>
      </c>
      <c r="K60" t="s">
        <v>42</v>
      </c>
      <c r="L60" t="s">
        <v>51</v>
      </c>
      <c r="M60" t="s">
        <v>67</v>
      </c>
      <c r="N60" t="s">
        <v>20</v>
      </c>
      <c r="O60" t="s">
        <v>44</v>
      </c>
      <c r="Q60" t="s">
        <v>53</v>
      </c>
      <c r="R60" t="s">
        <v>54</v>
      </c>
      <c r="S60" t="s">
        <v>55</v>
      </c>
      <c r="T60" t="s">
        <v>47</v>
      </c>
    </row>
    <row r="61" spans="1:20" x14ac:dyDescent="0.2">
      <c r="A61" t="s">
        <v>50</v>
      </c>
      <c r="B61" t="s">
        <v>18</v>
      </c>
      <c r="C61" t="s">
        <v>19</v>
      </c>
      <c r="D61" s="25">
        <v>45671</v>
      </c>
      <c r="E61">
        <v>320</v>
      </c>
      <c r="F61">
        <v>365</v>
      </c>
      <c r="G61" s="26">
        <f>IF(ISNUMBER(H61),AVERAGE(H61:I61),AVERAGE(E61:F61))/700</f>
        <v>0.5</v>
      </c>
      <c r="H61">
        <v>345</v>
      </c>
      <c r="I61">
        <v>355</v>
      </c>
      <c r="J61">
        <v>2024</v>
      </c>
      <c r="K61" t="s">
        <v>21</v>
      </c>
      <c r="L61" t="s">
        <v>51</v>
      </c>
      <c r="M61" t="s">
        <v>67</v>
      </c>
      <c r="N61" t="s">
        <v>20</v>
      </c>
      <c r="O61" t="s">
        <v>44</v>
      </c>
      <c r="Q61" t="s">
        <v>53</v>
      </c>
      <c r="R61" t="s">
        <v>54</v>
      </c>
      <c r="S61" t="s">
        <v>55</v>
      </c>
      <c r="T61" t="s">
        <v>47</v>
      </c>
    </row>
    <row r="62" spans="1:20" x14ac:dyDescent="0.2">
      <c r="A62" t="s">
        <v>50</v>
      </c>
      <c r="B62" t="s">
        <v>18</v>
      </c>
      <c r="C62" t="s">
        <v>19</v>
      </c>
      <c r="D62" s="25">
        <v>45671</v>
      </c>
      <c r="E62">
        <v>310</v>
      </c>
      <c r="F62">
        <v>360</v>
      </c>
      <c r="G62" s="26">
        <f>IF(ISNUMBER(H62),AVERAGE(H62:I62),AVERAGE(E62:F62))/700</f>
        <v>0.48214285714285715</v>
      </c>
      <c r="H62">
        <v>325</v>
      </c>
      <c r="I62">
        <v>350</v>
      </c>
      <c r="J62">
        <v>2024</v>
      </c>
      <c r="K62" t="s">
        <v>56</v>
      </c>
      <c r="L62" t="s">
        <v>51</v>
      </c>
      <c r="M62" t="s">
        <v>67</v>
      </c>
      <c r="N62" t="s">
        <v>20</v>
      </c>
      <c r="O62" t="s">
        <v>44</v>
      </c>
      <c r="Q62" t="s">
        <v>53</v>
      </c>
      <c r="R62" t="s">
        <v>54</v>
      </c>
      <c r="S62" t="s">
        <v>55</v>
      </c>
      <c r="T62" t="s">
        <v>47</v>
      </c>
    </row>
    <row r="63" spans="1:20" x14ac:dyDescent="0.2">
      <c r="A63" t="s">
        <v>50</v>
      </c>
      <c r="B63" t="s">
        <v>18</v>
      </c>
      <c r="C63" t="s">
        <v>19</v>
      </c>
      <c r="D63" s="25">
        <v>45671</v>
      </c>
      <c r="E63">
        <v>300</v>
      </c>
      <c r="F63">
        <v>350</v>
      </c>
      <c r="G63" s="26">
        <f>IF(ISNUMBER(H63),AVERAGE(H63:I63),AVERAGE(E63:F63))/700</f>
        <v>0.48214285714285715</v>
      </c>
      <c r="H63">
        <v>325</v>
      </c>
      <c r="I63">
        <v>350</v>
      </c>
      <c r="J63">
        <v>2024</v>
      </c>
      <c r="K63" t="s">
        <v>42</v>
      </c>
      <c r="L63" t="s">
        <v>51</v>
      </c>
      <c r="M63" t="s">
        <v>67</v>
      </c>
      <c r="N63" t="s">
        <v>20</v>
      </c>
      <c r="O63" t="s">
        <v>44</v>
      </c>
      <c r="Q63" t="s">
        <v>53</v>
      </c>
      <c r="R63" t="s">
        <v>54</v>
      </c>
      <c r="S63" t="s">
        <v>55</v>
      </c>
      <c r="T63" t="s">
        <v>47</v>
      </c>
    </row>
    <row r="64" spans="1:20" x14ac:dyDescent="0.2">
      <c r="A64" t="s">
        <v>50</v>
      </c>
      <c r="B64" t="s">
        <v>18</v>
      </c>
      <c r="C64" t="s">
        <v>19</v>
      </c>
      <c r="D64" s="25">
        <v>45672</v>
      </c>
      <c r="E64">
        <v>245</v>
      </c>
      <c r="F64">
        <v>273</v>
      </c>
      <c r="G64" s="26">
        <f>IF(ISNUMBER(H64),AVERAGE(H64:I64),AVERAGE(E64:F64))/700</f>
        <v>0.36499999999999999</v>
      </c>
      <c r="H64">
        <v>245</v>
      </c>
      <c r="I64">
        <v>266</v>
      </c>
      <c r="J64">
        <v>2024</v>
      </c>
      <c r="K64" t="s">
        <v>21</v>
      </c>
      <c r="M64" t="s">
        <v>83</v>
      </c>
      <c r="N64" t="s">
        <v>20</v>
      </c>
      <c r="O64" t="s">
        <v>84</v>
      </c>
      <c r="Q64" t="s">
        <v>53</v>
      </c>
      <c r="R64" t="s">
        <v>54</v>
      </c>
      <c r="S64" t="s">
        <v>55</v>
      </c>
      <c r="T64" t="s">
        <v>47</v>
      </c>
    </row>
    <row r="65" spans="1:20" x14ac:dyDescent="0.2">
      <c r="A65" t="s">
        <v>50</v>
      </c>
      <c r="B65" t="s">
        <v>18</v>
      </c>
      <c r="C65" t="s">
        <v>19</v>
      </c>
      <c r="D65" s="25">
        <v>45672</v>
      </c>
      <c r="E65">
        <v>235</v>
      </c>
      <c r="F65">
        <v>259</v>
      </c>
      <c r="G65" s="26">
        <f>IF(ISNUMBER(H65),AVERAGE(H65:I65),AVERAGE(E65:F65))/700</f>
        <v>0.35499999999999998</v>
      </c>
      <c r="H65">
        <v>238</v>
      </c>
      <c r="I65">
        <v>259</v>
      </c>
      <c r="J65">
        <v>2024</v>
      </c>
      <c r="K65" t="s">
        <v>42</v>
      </c>
      <c r="M65" t="s">
        <v>83</v>
      </c>
      <c r="N65" t="s">
        <v>20</v>
      </c>
      <c r="O65" t="s">
        <v>84</v>
      </c>
      <c r="Q65" t="s">
        <v>53</v>
      </c>
      <c r="R65" t="s">
        <v>54</v>
      </c>
      <c r="S65" t="s">
        <v>55</v>
      </c>
      <c r="T65" t="s">
        <v>47</v>
      </c>
    </row>
    <row r="66" spans="1:20" x14ac:dyDescent="0.2">
      <c r="A66" t="s">
        <v>50</v>
      </c>
      <c r="B66" t="s">
        <v>18</v>
      </c>
      <c r="C66" t="s">
        <v>19</v>
      </c>
      <c r="D66" s="25">
        <v>45672</v>
      </c>
      <c r="E66">
        <v>225</v>
      </c>
      <c r="F66">
        <v>260</v>
      </c>
      <c r="G66" s="26">
        <f>IF(ISNUMBER(H66),AVERAGE(H66:I66),AVERAGE(E66:F66))/700</f>
        <v>0.34214285714285714</v>
      </c>
      <c r="H66">
        <v>235</v>
      </c>
      <c r="I66">
        <v>244</v>
      </c>
      <c r="J66">
        <v>2024</v>
      </c>
      <c r="K66" t="s">
        <v>56</v>
      </c>
      <c r="M66" t="s">
        <v>83</v>
      </c>
      <c r="N66" t="s">
        <v>20</v>
      </c>
      <c r="O66" t="s">
        <v>84</v>
      </c>
      <c r="Q66" t="s">
        <v>53</v>
      </c>
      <c r="R66" t="s">
        <v>54</v>
      </c>
      <c r="S66" t="s">
        <v>55</v>
      </c>
      <c r="T66" t="s">
        <v>47</v>
      </c>
    </row>
    <row r="67" spans="1:20" hidden="1" x14ac:dyDescent="0.2"/>
    <row r="68" spans="1:20" hidden="1" x14ac:dyDescent="0.2"/>
    <row r="69" spans="1:20" hidden="1" x14ac:dyDescent="0.2"/>
    <row r="70" spans="1:20" hidden="1" x14ac:dyDescent="0.2"/>
    <row r="71" spans="1:20" hidden="1" x14ac:dyDescent="0.2"/>
    <row r="72" spans="1:20" hidden="1" x14ac:dyDescent="0.2"/>
    <row r="73" spans="1:20" hidden="1" x14ac:dyDescent="0.2"/>
    <row r="74" spans="1:20" hidden="1" x14ac:dyDescent="0.2"/>
    <row r="75" spans="1:20" hidden="1" x14ac:dyDescent="0.2"/>
    <row r="76" spans="1:20" hidden="1" x14ac:dyDescent="0.2"/>
    <row r="77" spans="1:20" hidden="1" x14ac:dyDescent="0.2"/>
    <row r="78" spans="1:20" hidden="1" x14ac:dyDescent="0.2"/>
    <row r="79" spans="1:20" hidden="1" x14ac:dyDescent="0.2"/>
    <row r="80" spans="1:2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</sheetData>
  <autoFilter ref="A1:AX640" xr:uid="{00000000-0001-0000-0300-000000000000}">
    <filterColumn colId="2">
      <filters>
        <filter val="RED FLESH SEEDLESS TYPE"/>
      </filters>
    </filterColumn>
  </autoFilter>
  <sortState xmlns:xlrd2="http://schemas.microsoft.com/office/spreadsheetml/2017/richdata2" ref="A2:AX641">
    <sortCondition ref="S2:S641"/>
    <sortCondition ref="D2:D641"/>
  </sortState>
  <conditionalFormatting sqref="G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1:G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Table of Contents</vt:lpstr>
      <vt:lpstr>Table</vt:lpstr>
      <vt:lpstr>Data</vt:lpstr>
      <vt:lpstr>Regional FOB</vt:lpstr>
      <vt:lpstr>All Seedless FOBs</vt:lpstr>
      <vt:lpstr>Avg.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Hanselman</cp:lastModifiedBy>
  <dcterms:created xsi:type="dcterms:W3CDTF">2019-01-04T14:39:03Z</dcterms:created>
  <dcterms:modified xsi:type="dcterms:W3CDTF">2025-01-16T10:09:57Z</dcterms:modified>
</cp:coreProperties>
</file>