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jhanselman/Documents/Workbooks/"/>
    </mc:Choice>
  </mc:AlternateContent>
  <xr:revisionPtr revIDLastSave="0" documentId="8_{B1D875C5-8F38-754D-97C5-41B48C01DCDD}" xr6:coauthVersionLast="47" xr6:coauthVersionMax="47" xr10:uidLastSave="{00000000-0000-0000-0000-000000000000}"/>
  <bookViews>
    <workbookView xWindow="380" yWindow="500" windowWidth="33220" windowHeight="2048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Data!$A$1:$Q$6145</definedName>
    <definedName name="_xlnm._FilterDatabase" localSheetId="9" hidden="1">Historic!$DX$3:$EE$3</definedName>
  </definedNames>
  <calcPr calcId="191029"/>
  <pivotCaches>
    <pivotCache cacheId="2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CD4" i="4"/>
  <c r="CE4" i="4"/>
  <c r="CF4" i="4"/>
  <c r="CG4" i="4"/>
  <c r="CH4" i="4"/>
  <c r="DV4" i="4"/>
  <c r="DW4" i="4"/>
  <c r="DX4" i="4"/>
  <c r="DY4" i="4"/>
  <c r="DZ4" i="4"/>
  <c r="AL4" i="4"/>
  <c r="AM4" i="4"/>
  <c r="AN4" i="4"/>
  <c r="AO4" i="4"/>
  <c r="AP4" i="4"/>
  <c r="DV3" i="4"/>
  <c r="DW3" i="4"/>
  <c r="DX3" i="4"/>
  <c r="DY3"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DZ3" i="4" s="1"/>
  <c r="AL3" i="4"/>
  <c r="AM3" i="4"/>
  <c r="AN3" i="4"/>
  <c r="AO3" i="4"/>
  <c r="AP3" i="4"/>
  <c r="BM361" i="4"/>
  <c r="EX17" i="4" l="1"/>
  <c r="EV19" i="4"/>
  <c r="EV12" i="4"/>
  <c r="EX10" i="4"/>
  <c r="BM3" i="4"/>
  <c r="BM367" i="4"/>
  <c r="BM366" i="4"/>
  <c r="BM365" i="4"/>
  <c r="BM364" i="4"/>
  <c r="BM363" i="4"/>
  <c r="BM362" i="4"/>
  <c r="BM360" i="4"/>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5" i="4"/>
  <c r="U4" i="4"/>
  <c r="U3" i="4"/>
  <c r="CC54" i="4"/>
  <c r="CI54" i="4" s="1"/>
  <c r="CD54" i="4"/>
  <c r="CE54" i="4"/>
  <c r="CF54" i="4"/>
  <c r="CG54" i="4"/>
  <c r="DY54" i="4" s="1"/>
  <c r="AK54" i="4"/>
  <c r="AQ54" i="4" s="1"/>
  <c r="AL54" i="4"/>
  <c r="AM54" i="4"/>
  <c r="AN54" i="4"/>
  <c r="AO54" i="4"/>
  <c r="BA354" i="11"/>
  <c r="BA355" i="11"/>
  <c r="EX3" i="4" l="1"/>
  <c r="EV5" i="4"/>
  <c r="DX54" i="4"/>
  <c r="DV54" i="4"/>
  <c r="DU54" i="4"/>
  <c r="DW54" i="4"/>
  <c r="CC53" i="4"/>
  <c r="CD53" i="4"/>
  <c r="DV53" i="4" s="1"/>
  <c r="CE53" i="4"/>
  <c r="DW53" i="4" s="1"/>
  <c r="CF53" i="4"/>
  <c r="CG53" i="4"/>
  <c r="AK53" i="4"/>
  <c r="AL53" i="4"/>
  <c r="AM53" i="4"/>
  <c r="AN53" i="4"/>
  <c r="AO53" i="4"/>
  <c r="CC52" i="4"/>
  <c r="CD52" i="4"/>
  <c r="DV52" i="4" s="1"/>
  <c r="CE52" i="4"/>
  <c r="DW52" i="4" s="1"/>
  <c r="CF52" i="4"/>
  <c r="DX52" i="4" s="1"/>
  <c r="CG52" i="4"/>
  <c r="DY52" i="4" s="1"/>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DV47" i="4" s="1"/>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DX43" i="4" s="1"/>
  <c r="CG43" i="4"/>
  <c r="AK43" i="4"/>
  <c r="AL43" i="4"/>
  <c r="AM43" i="4"/>
  <c r="AN43" i="4"/>
  <c r="AO43" i="4"/>
  <c r="AQ44" i="4" l="1"/>
  <c r="CI47" i="4"/>
  <c r="DU52" i="4"/>
  <c r="EA52" i="4" s="1"/>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EA43" i="4" s="1"/>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DV41" i="4" s="1"/>
  <c r="CE41" i="4"/>
  <c r="DW41" i="4" s="1"/>
  <c r="CF41" i="4"/>
  <c r="DX41" i="4" s="1"/>
  <c r="CG41" i="4"/>
  <c r="AK41" i="4"/>
  <c r="AL41" i="4"/>
  <c r="AM41" i="4"/>
  <c r="AN41" i="4"/>
  <c r="AO41" i="4"/>
  <c r="CC40" i="4"/>
  <c r="CD40" i="4"/>
  <c r="DV40" i="4" s="1"/>
  <c r="CE40" i="4"/>
  <c r="CF40" i="4"/>
  <c r="CG40" i="4"/>
  <c r="AK40" i="4"/>
  <c r="AQ40" i="4" s="1"/>
  <c r="AL40" i="4"/>
  <c r="AM40" i="4"/>
  <c r="AN40" i="4"/>
  <c r="AO40" i="4"/>
  <c r="CC39" i="4"/>
  <c r="CD39" i="4"/>
  <c r="CE39" i="4"/>
  <c r="CF39" i="4"/>
  <c r="CG39" i="4"/>
  <c r="AK39" i="4"/>
  <c r="AL39" i="4"/>
  <c r="AM39" i="4"/>
  <c r="AN39" i="4"/>
  <c r="AO39" i="4"/>
  <c r="CC38" i="4"/>
  <c r="CD38" i="4"/>
  <c r="CE38" i="4"/>
  <c r="CF38" i="4"/>
  <c r="CG38" i="4"/>
  <c r="AK38" i="4"/>
  <c r="AL38" i="4"/>
  <c r="AM38" i="4"/>
  <c r="AN38" i="4"/>
  <c r="AO38" i="4"/>
  <c r="CG37" i="4"/>
  <c r="CF37" i="4"/>
  <c r="CE37" i="4"/>
  <c r="CD37" i="4"/>
  <c r="CC37" i="4"/>
  <c r="AK37" i="4"/>
  <c r="AL37" i="4"/>
  <c r="AM37" i="4"/>
  <c r="AN37" i="4"/>
  <c r="AO37" i="4"/>
  <c r="CC36" i="4"/>
  <c r="CD36" i="4"/>
  <c r="CE36" i="4"/>
  <c r="CF36" i="4"/>
  <c r="CG36" i="4"/>
  <c r="AK36" i="4"/>
  <c r="AL36" i="4"/>
  <c r="AM36" i="4"/>
  <c r="AN36" i="4"/>
  <c r="AO36" i="4"/>
  <c r="CC35" i="4"/>
  <c r="CD35" i="4"/>
  <c r="CE35" i="4"/>
  <c r="CF35" i="4"/>
  <c r="CG35" i="4"/>
  <c r="AK35" i="4"/>
  <c r="AL35" i="4"/>
  <c r="AM35" i="4"/>
  <c r="AN35" i="4"/>
  <c r="AO35" i="4"/>
  <c r="CC34" i="4"/>
  <c r="CD34" i="4"/>
  <c r="CE34" i="4"/>
  <c r="CF34" i="4"/>
  <c r="CG34" i="4"/>
  <c r="AK34" i="4"/>
  <c r="AQ34" i="4" s="1"/>
  <c r="AL34" i="4"/>
  <c r="AM34" i="4"/>
  <c r="AN34" i="4"/>
  <c r="AO34" i="4"/>
  <c r="CC33" i="4"/>
  <c r="CD33" i="4"/>
  <c r="CE33" i="4"/>
  <c r="CF33" i="4"/>
  <c r="CG33" i="4"/>
  <c r="AO33" i="4"/>
  <c r="AN33" i="4"/>
  <c r="AM33" i="4"/>
  <c r="AL33" i="4"/>
  <c r="AK33" i="4"/>
  <c r="CC32" i="4"/>
  <c r="CD32" i="4"/>
  <c r="CE32" i="4"/>
  <c r="CF32" i="4"/>
  <c r="CG32" i="4"/>
  <c r="AK32" i="4"/>
  <c r="AL32" i="4"/>
  <c r="AM32" i="4"/>
  <c r="AN32" i="4"/>
  <c r="AO32" i="4"/>
  <c r="AQ39" i="4" l="1"/>
  <c r="AQ32" i="4"/>
  <c r="EA48" i="4"/>
  <c r="CI35" i="4"/>
  <c r="CI34" i="4"/>
  <c r="CI42" i="4"/>
  <c r="EA45" i="4"/>
  <c r="DU33" i="4"/>
  <c r="CI33" i="4"/>
  <c r="AQ38" i="4"/>
  <c r="CI40" i="4"/>
  <c r="AQ37" i="4"/>
  <c r="EA46" i="4"/>
  <c r="DU37" i="4"/>
  <c r="CI37" i="4"/>
  <c r="DU39" i="4"/>
  <c r="CI39" i="4"/>
  <c r="EA50" i="4"/>
  <c r="AQ36" i="4"/>
  <c r="DV38" i="4"/>
  <c r="DU38" i="4"/>
  <c r="EA38" i="4" s="1"/>
  <c r="CI38" i="4"/>
  <c r="EA49" i="4"/>
  <c r="DX36" i="4"/>
  <c r="CI36" i="4"/>
  <c r="CI41" i="4"/>
  <c r="DW38" i="4"/>
  <c r="DV37" i="4"/>
  <c r="CI32" i="4"/>
  <c r="DW37" i="4"/>
  <c r="AQ42" i="4"/>
  <c r="EA47" i="4"/>
  <c r="EA51" i="4"/>
  <c r="EA53" i="4"/>
  <c r="AQ33" i="4"/>
  <c r="AQ35" i="4"/>
  <c r="DX37" i="4"/>
  <c r="AQ41" i="4"/>
  <c r="EA44" i="4"/>
  <c r="DW36" i="4"/>
  <c r="DY37" i="4"/>
  <c r="DX42" i="4"/>
  <c r="DV36" i="4"/>
  <c r="DW35" i="4"/>
  <c r="DX34" i="4"/>
  <c r="DU35" i="4"/>
  <c r="DW42" i="4"/>
  <c r="DX35" i="4"/>
  <c r="DV35" i="4"/>
  <c r="DW34" i="4"/>
  <c r="DX33" i="4"/>
  <c r="DV34" i="4"/>
  <c r="DU41" i="4"/>
  <c r="EA41" i="4" s="1"/>
  <c r="DV42" i="4"/>
  <c r="DW33" i="4"/>
  <c r="DU34" i="4"/>
  <c r="DW39" i="4"/>
  <c r="DU40" i="4"/>
  <c r="EA40" i="4" s="1"/>
  <c r="DU42" i="4"/>
  <c r="DX32" i="4"/>
  <c r="DV33" i="4"/>
  <c r="DX38" i="4"/>
  <c r="DV39" i="4"/>
  <c r="DV32" i="4"/>
  <c r="DU36" i="4"/>
  <c r="DX40" i="4"/>
  <c r="DW40" i="4"/>
  <c r="DW32" i="4"/>
  <c r="DU32" i="4"/>
  <c r="DX39" i="4"/>
  <c r="DY42" i="4"/>
  <c r="DY33" i="4"/>
  <c r="DY41" i="4"/>
  <c r="DY40" i="4"/>
  <c r="DY39" i="4"/>
  <c r="DY38" i="4"/>
  <c r="DY36" i="4"/>
  <c r="DY34" i="4"/>
  <c r="DY35" i="4"/>
  <c r="DY32" i="4"/>
  <c r="CC31" i="4"/>
  <c r="CD31" i="4"/>
  <c r="CE31" i="4"/>
  <c r="CF31" i="4"/>
  <c r="CG31" i="4"/>
  <c r="AK31" i="4"/>
  <c r="AL31" i="4"/>
  <c r="AM31" i="4"/>
  <c r="AN31" i="4"/>
  <c r="AO31" i="4"/>
  <c r="CG30" i="4"/>
  <c r="CF30" i="4"/>
  <c r="CE30" i="4"/>
  <c r="CD30" i="4"/>
  <c r="CC30" i="4"/>
  <c r="AK30" i="4"/>
  <c r="AQ30" i="4" s="1"/>
  <c r="AL30" i="4"/>
  <c r="AM30" i="4"/>
  <c r="AN30" i="4"/>
  <c r="AO30" i="4"/>
  <c r="CG29" i="4"/>
  <c r="CF29" i="4"/>
  <c r="CE29" i="4"/>
  <c r="CD29" i="4"/>
  <c r="CC29" i="4"/>
  <c r="AK29" i="4"/>
  <c r="AL29" i="4"/>
  <c r="AM29" i="4"/>
  <c r="AN29" i="4"/>
  <c r="AO29" i="4"/>
  <c r="CC28" i="4"/>
  <c r="CD28" i="4"/>
  <c r="CE28" i="4"/>
  <c r="CF28" i="4"/>
  <c r="CG28" i="4"/>
  <c r="AK28" i="4"/>
  <c r="AL28" i="4"/>
  <c r="AM28" i="4"/>
  <c r="AN28" i="4"/>
  <c r="AO28" i="4"/>
  <c r="CG27" i="4"/>
  <c r="CF27" i="4"/>
  <c r="CE27" i="4"/>
  <c r="CD27" i="4"/>
  <c r="CC27" i="4"/>
  <c r="AK27" i="4"/>
  <c r="AL27" i="4"/>
  <c r="AM27" i="4"/>
  <c r="AN27" i="4"/>
  <c r="AO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AQ28" i="4" l="1"/>
  <c r="EA34" i="4"/>
  <c r="EA33" i="4"/>
  <c r="CI31" i="4"/>
  <c r="EA32" i="4"/>
  <c r="EA42" i="4"/>
  <c r="EA35" i="4"/>
  <c r="DU27" i="4"/>
  <c r="EA27" i="4" s="1"/>
  <c r="CI27" i="4"/>
  <c r="EA36" i="4"/>
  <c r="CI30" i="4"/>
  <c r="AQ27" i="4"/>
  <c r="DV27" i="4"/>
  <c r="EA39" i="4"/>
  <c r="AQ29" i="4"/>
  <c r="CI28" i="4"/>
  <c r="AQ31" i="4"/>
  <c r="EA37" i="4"/>
  <c r="CI29" i="4"/>
  <c r="DX31" i="4"/>
  <c r="DW31" i="4"/>
  <c r="DV31" i="4"/>
  <c r="DW30" i="4"/>
  <c r="DU31" i="4"/>
  <c r="DX30" i="4"/>
  <c r="DW27" i="4"/>
  <c r="DY30" i="4"/>
  <c r="DU30" i="4"/>
  <c r="DV30" i="4"/>
  <c r="DU29" i="4"/>
  <c r="DV29" i="4"/>
  <c r="DW29" i="4"/>
  <c r="DX29" i="4"/>
  <c r="DW28" i="4"/>
  <c r="DX28" i="4"/>
  <c r="DX27" i="4"/>
  <c r="DV28" i="4"/>
  <c r="DY27" i="4"/>
  <c r="DU28" i="4"/>
  <c r="DY31" i="4"/>
  <c r="DY29" i="4"/>
  <c r="DY28" i="4"/>
  <c r="CC26" i="4"/>
  <c r="CD26" i="4"/>
  <c r="CE26" i="4"/>
  <c r="CF26" i="4"/>
  <c r="CG26" i="4"/>
  <c r="AO26" i="4"/>
  <c r="AN26" i="4"/>
  <c r="AM26" i="4"/>
  <c r="AL26" i="4"/>
  <c r="AK26" i="4"/>
  <c r="AQ26" i="4" s="1"/>
  <c r="CC25" i="4"/>
  <c r="CD25" i="4"/>
  <c r="DV25" i="4" s="1"/>
  <c r="CE25" i="4"/>
  <c r="CF25" i="4"/>
  <c r="CG25" i="4"/>
  <c r="AK25" i="4"/>
  <c r="AQ25" i="4" s="1"/>
  <c r="AL25" i="4"/>
  <c r="AM25" i="4"/>
  <c r="AN25" i="4"/>
  <c r="AO25" i="4"/>
  <c r="CC24" i="4"/>
  <c r="CD24" i="4"/>
  <c r="CE24" i="4"/>
  <c r="CF24" i="4"/>
  <c r="DX24" i="4" s="1"/>
  <c r="CG24" i="4"/>
  <c r="AK24" i="4"/>
  <c r="AL24" i="4"/>
  <c r="AM24" i="4"/>
  <c r="AN24" i="4"/>
  <c r="AO24" i="4"/>
  <c r="CC23" i="4"/>
  <c r="CD23" i="4"/>
  <c r="CE23" i="4"/>
  <c r="CF23" i="4"/>
  <c r="CG23" i="4"/>
  <c r="AK23" i="4"/>
  <c r="AL23" i="4"/>
  <c r="AM23" i="4"/>
  <c r="AN23" i="4"/>
  <c r="AO23" i="4"/>
  <c r="CC22" i="4"/>
  <c r="CD22" i="4"/>
  <c r="CE22" i="4"/>
  <c r="CF22" i="4"/>
  <c r="CG22" i="4"/>
  <c r="AK22" i="4"/>
  <c r="AL22" i="4"/>
  <c r="AM22" i="4"/>
  <c r="AN22" i="4"/>
  <c r="AO22" i="4"/>
  <c r="CG19" i="4"/>
  <c r="CC21" i="4"/>
  <c r="CD21" i="4"/>
  <c r="CE21" i="4"/>
  <c r="CF21" i="4"/>
  <c r="CG21" i="4"/>
  <c r="AK21" i="4"/>
  <c r="AL21" i="4"/>
  <c r="AM21" i="4"/>
  <c r="AN21" i="4"/>
  <c r="AO21" i="4"/>
  <c r="CC20" i="4"/>
  <c r="CD20" i="4"/>
  <c r="CE20" i="4"/>
  <c r="CF20" i="4"/>
  <c r="CG20" i="4"/>
  <c r="AK20" i="4"/>
  <c r="AL20" i="4"/>
  <c r="AM20" i="4"/>
  <c r="AN20" i="4"/>
  <c r="AO20" i="4"/>
  <c r="CC19" i="4"/>
  <c r="CD19" i="4"/>
  <c r="CE19" i="4"/>
  <c r="CF19" i="4"/>
  <c r="DX19" i="4" s="1"/>
  <c r="AK19" i="4"/>
  <c r="AL19" i="4"/>
  <c r="AM19" i="4"/>
  <c r="AN19" i="4"/>
  <c r="AO19" i="4"/>
  <c r="CC18" i="4"/>
  <c r="CD18" i="4"/>
  <c r="CE18" i="4"/>
  <c r="DW18" i="4" s="1"/>
  <c r="CF18" i="4"/>
  <c r="DX18" i="4" s="1"/>
  <c r="CG18" i="4"/>
  <c r="AK18" i="4"/>
  <c r="AL18" i="4"/>
  <c r="AM18" i="4"/>
  <c r="AN18" i="4"/>
  <c r="AO18" i="4"/>
  <c r="CC17" i="4"/>
  <c r="CD17" i="4"/>
  <c r="DV17" i="4" s="1"/>
  <c r="CE17" i="4"/>
  <c r="DW17" i="4" s="1"/>
  <c r="CF17" i="4"/>
  <c r="CG17" i="4"/>
  <c r="AK17" i="4"/>
  <c r="AL17" i="4"/>
  <c r="AM17" i="4"/>
  <c r="AN17" i="4"/>
  <c r="AO17" i="4"/>
  <c r="CG15" i="4"/>
  <c r="CG14" i="4"/>
  <c r="CC16" i="4"/>
  <c r="CD16" i="4"/>
  <c r="CE16" i="4"/>
  <c r="CF16" i="4"/>
  <c r="CG16" i="4"/>
  <c r="AK16" i="4"/>
  <c r="AL16" i="4"/>
  <c r="AM16" i="4"/>
  <c r="AN16" i="4"/>
  <c r="AO16" i="4"/>
  <c r="CC15" i="4"/>
  <c r="CD15" i="4"/>
  <c r="CE15" i="4"/>
  <c r="CF15" i="4"/>
  <c r="AK15" i="4"/>
  <c r="AL15" i="4"/>
  <c r="AM15" i="4"/>
  <c r="AN15" i="4"/>
  <c r="AO15" i="4"/>
  <c r="CC14" i="4"/>
  <c r="CD14" i="4"/>
  <c r="CE14" i="4"/>
  <c r="CF14" i="4"/>
  <c r="AK14" i="4"/>
  <c r="AL14" i="4"/>
  <c r="AM14" i="4"/>
  <c r="AN14" i="4"/>
  <c r="AO14" i="4"/>
  <c r="DX12" i="4"/>
  <c r="CC13" i="4"/>
  <c r="CD13" i="4"/>
  <c r="CE13" i="4"/>
  <c r="CF13" i="4"/>
  <c r="DX13" i="4" s="1"/>
  <c r="CG13" i="4"/>
  <c r="CC12" i="4"/>
  <c r="CD12" i="4"/>
  <c r="CE12" i="4"/>
  <c r="CF12" i="4"/>
  <c r="CG12" i="4"/>
  <c r="DY12" i="4" s="1"/>
  <c r="AK13" i="4"/>
  <c r="AL13" i="4"/>
  <c r="AM13" i="4"/>
  <c r="AN13" i="4"/>
  <c r="AO13" i="4"/>
  <c r="AK12" i="4"/>
  <c r="AL12" i="4"/>
  <c r="AM12" i="4"/>
  <c r="AN12" i="4"/>
  <c r="AO12" i="4"/>
  <c r="CC11" i="4"/>
  <c r="CD11" i="4"/>
  <c r="CE11" i="4"/>
  <c r="DW11" i="4" s="1"/>
  <c r="CF11" i="4"/>
  <c r="DX11" i="4" s="1"/>
  <c r="CG11" i="4"/>
  <c r="AK11" i="4"/>
  <c r="AL11" i="4"/>
  <c r="AM11" i="4"/>
  <c r="AN11" i="4"/>
  <c r="AO11" i="4"/>
  <c r="CC10" i="4"/>
  <c r="CD10" i="4"/>
  <c r="DV10" i="4" s="1"/>
  <c r="CE10" i="4"/>
  <c r="CF10" i="4"/>
  <c r="CG10" i="4"/>
  <c r="AK10" i="4"/>
  <c r="AQ10" i="4" s="1"/>
  <c r="AL10" i="4"/>
  <c r="AM10" i="4"/>
  <c r="AN10" i="4"/>
  <c r="AO10" i="4"/>
  <c r="CC9" i="4"/>
  <c r="CD9" i="4"/>
  <c r="CE9" i="4"/>
  <c r="CF9" i="4"/>
  <c r="CG9" i="4"/>
  <c r="AK9" i="4"/>
  <c r="AL9" i="4"/>
  <c r="AM9" i="4"/>
  <c r="AN9" i="4"/>
  <c r="AO9" i="4"/>
  <c r="CI21" i="4" l="1"/>
  <c r="DU18" i="4"/>
  <c r="CI18" i="4"/>
  <c r="AQ23" i="4"/>
  <c r="EA29" i="4"/>
  <c r="DW24" i="4"/>
  <c r="CI25" i="4"/>
  <c r="DU12" i="4"/>
  <c r="EA12" i="4" s="1"/>
  <c r="CI12" i="4"/>
  <c r="DV24" i="4"/>
  <c r="EA30" i="4"/>
  <c r="AQ15" i="4"/>
  <c r="CI19" i="4"/>
  <c r="DW23" i="4"/>
  <c r="DU17" i="4"/>
  <c r="CI17" i="4"/>
  <c r="DW12" i="4"/>
  <c r="DX23" i="4"/>
  <c r="CI20" i="4"/>
  <c r="AQ14" i="4"/>
  <c r="DX14" i="4"/>
  <c r="AQ21" i="4"/>
  <c r="AQ12" i="4"/>
  <c r="AQ9" i="4"/>
  <c r="CI11" i="4"/>
  <c r="CI10" i="4"/>
  <c r="CI9" i="4"/>
  <c r="DU24" i="4"/>
  <c r="CI24" i="4"/>
  <c r="AQ13" i="4"/>
  <c r="AQ24" i="4"/>
  <c r="DU26" i="4"/>
  <c r="EA26" i="4" s="1"/>
  <c r="CI26" i="4"/>
  <c r="CI16" i="4"/>
  <c r="DU15" i="4"/>
  <c r="CI15" i="4"/>
  <c r="AQ22" i="4"/>
  <c r="DW14" i="4"/>
  <c r="EA28" i="4"/>
  <c r="DV11" i="4"/>
  <c r="CI14" i="4"/>
  <c r="AQ20" i="4"/>
  <c r="CI23" i="4"/>
  <c r="AQ11" i="4"/>
  <c r="EA31" i="4"/>
  <c r="CI13" i="4"/>
  <c r="AQ16" i="4"/>
  <c r="AQ17" i="4"/>
  <c r="AQ18" i="4"/>
  <c r="AQ19" i="4"/>
  <c r="CI22" i="4"/>
  <c r="DX22" i="4"/>
  <c r="DW13" i="4"/>
  <c r="DU23" i="4"/>
  <c r="DU14" i="4"/>
  <c r="DV22" i="4"/>
  <c r="DW9" i="4"/>
  <c r="DV14" i="4"/>
  <c r="DV13" i="4"/>
  <c r="DU11" i="4"/>
  <c r="EA11" i="4" s="1"/>
  <c r="DU10" i="4"/>
  <c r="DU22" i="4"/>
  <c r="DW20" i="4"/>
  <c r="DU9" i="4"/>
  <c r="DV9" i="4"/>
  <c r="DX17" i="4"/>
  <c r="DW16" i="4"/>
  <c r="DV12" i="4"/>
  <c r="DX25" i="4"/>
  <c r="DU21" i="4"/>
  <c r="DU13" i="4"/>
  <c r="EA13" i="4" s="1"/>
  <c r="DX21" i="4"/>
  <c r="DW22" i="4"/>
  <c r="DX26" i="4"/>
  <c r="DW21" i="4"/>
  <c r="DW26" i="4"/>
  <c r="DX16" i="4"/>
  <c r="DW25" i="4"/>
  <c r="DV26" i="4"/>
  <c r="DX10" i="4"/>
  <c r="DU25" i="4"/>
  <c r="EA25" i="4" s="1"/>
  <c r="DX20" i="4"/>
  <c r="DX15" i="4"/>
  <c r="DV20" i="4"/>
  <c r="DW15" i="4"/>
  <c r="DU16" i="4"/>
  <c r="DV19" i="4"/>
  <c r="DU20" i="4"/>
  <c r="DV21" i="4"/>
  <c r="DV16" i="4"/>
  <c r="DW19" i="4"/>
  <c r="DW10" i="4"/>
  <c r="DX9" i="4"/>
  <c r="DV15" i="4"/>
  <c r="DV18" i="4"/>
  <c r="DU19" i="4"/>
  <c r="EA19" i="4" s="1"/>
  <c r="DV23" i="4"/>
  <c r="DY24" i="4"/>
  <c r="DY25" i="4"/>
  <c r="DY26" i="4"/>
  <c r="DY23" i="4"/>
  <c r="DY22" i="4"/>
  <c r="DY20" i="4"/>
  <c r="DY21" i="4"/>
  <c r="DY19" i="4"/>
  <c r="DY10" i="4"/>
  <c r="DY18" i="4"/>
  <c r="DY17" i="4"/>
  <c r="DY16" i="4"/>
  <c r="DY15" i="4"/>
  <c r="DY9" i="4"/>
  <c r="DY14" i="4"/>
  <c r="DY13" i="4"/>
  <c r="DY11" i="4"/>
  <c r="CC8" i="4"/>
  <c r="CD8" i="4"/>
  <c r="CE8" i="4"/>
  <c r="DW8" i="4" s="1"/>
  <c r="CF8" i="4"/>
  <c r="DX8" i="4" s="1"/>
  <c r="CG8" i="4"/>
  <c r="AK8" i="4"/>
  <c r="AL8" i="4"/>
  <c r="AM8" i="4"/>
  <c r="AN8" i="4"/>
  <c r="AO8" i="4"/>
  <c r="DT22" i="11"/>
  <c r="DT4" i="11"/>
  <c r="DT18" i="11"/>
  <c r="DT6" i="11"/>
  <c r="DT26" i="11"/>
  <c r="DQ19" i="11"/>
  <c r="DQ22" i="11"/>
  <c r="DQ13" i="11"/>
  <c r="DQ4" i="11"/>
  <c r="DQ11" i="11"/>
  <c r="DQ6" i="11"/>
  <c r="DP8" i="11"/>
  <c r="DP15" i="11"/>
  <c r="DP9" i="11"/>
  <c r="DP11" i="11"/>
  <c r="DK19" i="11"/>
  <c r="DK4" i="11"/>
  <c r="DK21" i="11"/>
  <c r="DH25" i="11"/>
  <c r="DH17" i="11"/>
  <c r="DH18" i="11"/>
  <c r="DH27" i="11"/>
  <c r="DH19" i="11"/>
  <c r="DH4" i="11"/>
  <c r="DH9" i="11"/>
  <c r="DH12" i="11"/>
  <c r="DH6" i="11"/>
  <c r="CC7" i="4"/>
  <c r="CD7" i="4"/>
  <c r="CE7" i="4"/>
  <c r="CF7" i="4"/>
  <c r="CG7" i="4"/>
  <c r="AK7" i="4"/>
  <c r="AL7" i="4"/>
  <c r="AM7" i="4"/>
  <c r="AN7" i="4"/>
  <c r="AO7" i="4"/>
  <c r="DT20" i="11"/>
  <c r="DT13" i="11"/>
  <c r="DT15" i="11"/>
  <c r="DT9" i="11"/>
  <c r="DT11" i="11"/>
  <c r="DQ20" i="11"/>
  <c r="DQ25" i="11"/>
  <c r="DP22" i="11"/>
  <c r="DP13" i="11"/>
  <c r="DP4" i="11"/>
  <c r="DP23" i="11"/>
  <c r="DP24" i="11"/>
  <c r="DK17" i="11"/>
  <c r="DK8" i="11"/>
  <c r="DK22" i="11"/>
  <c r="DK9" i="11"/>
  <c r="DK12" i="11"/>
  <c r="DK6" i="11"/>
  <c r="DK15" i="11"/>
  <c r="CC6" i="4"/>
  <c r="CD6" i="4"/>
  <c r="CE6" i="4"/>
  <c r="CF6" i="4"/>
  <c r="CG6" i="4"/>
  <c r="AK6" i="4"/>
  <c r="AL6" i="4"/>
  <c r="AM6" i="4"/>
  <c r="AN6" i="4"/>
  <c r="AO6" i="4"/>
  <c r="CG5" i="4"/>
  <c r="DT12" i="11"/>
  <c r="DT19" i="11"/>
  <c r="DT25" i="11"/>
  <c r="DQ14" i="11"/>
  <c r="DQ9" i="11"/>
  <c r="DP17" i="11"/>
  <c r="DP20" i="11"/>
  <c r="DP21" i="11"/>
  <c r="DK18" i="11"/>
  <c r="DK27" i="11"/>
  <c r="CC5" i="4"/>
  <c r="CD5" i="4"/>
  <c r="CE5" i="4"/>
  <c r="CF5" i="4"/>
  <c r="AK5" i="4"/>
  <c r="AL5" i="4"/>
  <c r="AM5" i="4"/>
  <c r="AN5" i="4"/>
  <c r="AO5" i="4"/>
  <c r="DP12" i="11"/>
  <c r="DP14" i="11"/>
  <c r="DP19" i="11"/>
  <c r="DP7" i="11"/>
  <c r="DP25" i="11"/>
  <c r="CC4" i="4"/>
  <c r="AK4" i="4"/>
  <c r="DT21" i="11"/>
  <c r="DT14" i="11"/>
  <c r="DQ21" i="11"/>
  <c r="DQ15" i="11"/>
  <c r="DK24" i="11"/>
  <c r="DK25" i="11"/>
  <c r="DK11" i="11"/>
  <c r="DH8" i="11"/>
  <c r="DT27" i="11"/>
  <c r="DT24" i="11"/>
  <c r="DT23" i="11"/>
  <c r="DT17" i="11"/>
  <c r="DT16" i="11"/>
  <c r="DT7" i="11"/>
  <c r="DT10" i="11"/>
  <c r="DT8" i="11"/>
  <c r="DT5" i="11"/>
  <c r="DQ27" i="11"/>
  <c r="DQ24" i="11"/>
  <c r="DQ23" i="11"/>
  <c r="DQ26" i="11"/>
  <c r="DQ18" i="11"/>
  <c r="DQ17" i="11"/>
  <c r="DQ16" i="11"/>
  <c r="DQ12" i="11"/>
  <c r="DQ7" i="11"/>
  <c r="DQ10" i="11"/>
  <c r="DQ8" i="11"/>
  <c r="DQ5" i="11"/>
  <c r="DP27" i="11"/>
  <c r="DP26" i="11"/>
  <c r="DP18" i="11"/>
  <c r="DP16" i="11"/>
  <c r="DP10" i="11"/>
  <c r="DP5" i="11"/>
  <c r="DK26" i="11"/>
  <c r="DK23" i="11"/>
  <c r="DK7" i="11"/>
  <c r="DK20" i="11"/>
  <c r="DK16" i="11"/>
  <c r="DK5" i="11"/>
  <c r="DK14" i="11"/>
  <c r="DK13" i="11"/>
  <c r="DK10" i="11"/>
  <c r="DP6" i="11"/>
  <c r="DH23" i="11"/>
  <c r="DH14" i="11"/>
  <c r="DH20" i="11"/>
  <c r="DH24" i="11"/>
  <c r="DH21" i="11"/>
  <c r="DH7" i="11"/>
  <c r="DH10" i="11"/>
  <c r="DH16" i="11"/>
  <c r="DH26" i="11"/>
  <c r="DH22" i="11"/>
  <c r="DH15" i="11"/>
  <c r="DH5" i="11"/>
  <c r="DH13" i="11"/>
  <c r="DH11" i="11"/>
  <c r="AQ7" i="4" l="1"/>
  <c r="CI4" i="4"/>
  <c r="CI6" i="4"/>
  <c r="EA10" i="4"/>
  <c r="EA21" i="4"/>
  <c r="EA14" i="4"/>
  <c r="EA15" i="4"/>
  <c r="AQ8" i="4"/>
  <c r="DU5" i="4"/>
  <c r="CI5" i="4"/>
  <c r="EA23" i="4"/>
  <c r="AQ4" i="4"/>
  <c r="EA9" i="4"/>
  <c r="DV8" i="4"/>
  <c r="EA17" i="4"/>
  <c r="CI7" i="4"/>
  <c r="DU8" i="4"/>
  <c r="CI8" i="4"/>
  <c r="AQ6" i="4"/>
  <c r="EA20" i="4"/>
  <c r="EA24" i="4"/>
  <c r="AQ5" i="4"/>
  <c r="EA16" i="4"/>
  <c r="EA22" i="4"/>
  <c r="EA18" i="4"/>
  <c r="DY6" i="4"/>
  <c r="DX6" i="4"/>
  <c r="DX5" i="4"/>
  <c r="DW6" i="4"/>
  <c r="DV6" i="4"/>
  <c r="DU4" i="4"/>
  <c r="DU6" i="4"/>
  <c r="DW5" i="4"/>
  <c r="DW7" i="4"/>
  <c r="DV5" i="4"/>
  <c r="DX7" i="4"/>
  <c r="DV7" i="4"/>
  <c r="DU7" i="4"/>
  <c r="DY7" i="4"/>
  <c r="DY8" i="4"/>
  <c r="DY5"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3" i="11"/>
  <c r="DG14" i="11"/>
  <c r="DG20" i="11"/>
  <c r="DG24" i="11"/>
  <c r="DG25" i="11"/>
  <c r="DG17" i="11"/>
  <c r="DG18" i="11"/>
  <c r="DG27" i="11"/>
  <c r="DG19" i="11"/>
  <c r="DG4" i="11"/>
  <c r="DG21" i="11"/>
  <c r="DG13" i="11"/>
  <c r="DG7" i="11"/>
  <c r="DG5" i="11"/>
  <c r="DG11" i="11"/>
  <c r="DG10" i="11"/>
  <c r="DG8" i="11"/>
  <c r="DG16" i="11"/>
  <c r="DG22" i="11"/>
  <c r="DG9" i="11"/>
  <c r="DG12" i="11"/>
  <c r="DG6" i="11"/>
  <c r="DG15" i="11"/>
  <c r="DG26" i="11"/>
  <c r="CB52" i="4"/>
  <c r="AJ52" i="4"/>
  <c r="EU19" i="4" l="1"/>
  <c r="EX19" i="4" s="1"/>
  <c r="EX18" i="4"/>
  <c r="EU5" i="4"/>
  <c r="EX5" i="4" s="1"/>
  <c r="EX4" i="4"/>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A3" i="4" l="1"/>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DT4" i="4" s="1"/>
  <c r="AJ4" i="4"/>
  <c r="AJ54" i="4"/>
  <c r="CB54" i="4"/>
  <c r="DT54" i="4" s="1"/>
  <c r="DT5" i="4" l="1"/>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26" i="11"/>
  <c r="DZ9"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9" i="11"/>
  <c r="DY9"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22" i="11"/>
  <c r="EC13" i="11"/>
  <c r="EC5" i="11"/>
  <c r="EC24" i="11"/>
  <c r="EC8" i="11"/>
  <c r="EC27" i="11"/>
  <c r="DZ22" i="11"/>
  <c r="DZ13" i="11"/>
  <c r="DZ5" i="11"/>
  <c r="DZ24" i="11"/>
  <c r="DZ8" i="11"/>
  <c r="DZ27" i="11"/>
  <c r="DY22" i="11"/>
  <c r="DY13" i="11"/>
  <c r="DY5" i="11"/>
  <c r="DY24" i="11"/>
  <c r="DY8" i="11"/>
  <c r="DY27" i="11"/>
  <c r="EC25" i="11"/>
  <c r="EC20" i="11"/>
  <c r="DZ25" i="11"/>
  <c r="DZ20" i="11"/>
  <c r="DY25" i="11"/>
  <c r="DY20" i="11"/>
  <c r="DZ10" i="11"/>
  <c r="DZ15" i="11"/>
  <c r="DZ12" i="11"/>
  <c r="DZ21" i="11"/>
  <c r="DZ19" i="11"/>
  <c r="DZ6" i="11"/>
  <c r="DZ14" i="11"/>
  <c r="DZ17" i="11"/>
  <c r="DZ4" i="11"/>
  <c r="DZ16" i="11"/>
  <c r="DZ23" i="11"/>
  <c r="DZ11" i="11"/>
  <c r="DZ7" i="11"/>
  <c r="DZ18" i="11"/>
  <c r="DH29" i="11"/>
  <c r="DZ29" i="11"/>
  <c r="DQ29" i="11"/>
  <c r="EC12" i="11"/>
  <c r="EC17" i="11"/>
  <c r="EC23" i="11"/>
  <c r="DY12" i="11"/>
  <c r="DY17" i="11"/>
  <c r="CY190" i="4"/>
  <c r="DE190" i="4" s="1"/>
  <c r="CY189" i="4"/>
  <c r="DE189" i="4" s="1"/>
  <c r="CY188" i="4"/>
  <c r="DE188" i="4" s="1"/>
  <c r="CY187" i="4"/>
  <c r="DE187" i="4" s="1"/>
  <c r="CY186" i="4"/>
  <c r="DE186" i="4" s="1"/>
  <c r="CY185" i="4"/>
  <c r="DE185" i="4" s="1"/>
  <c r="CY183" i="4"/>
  <c r="DE183" i="4" s="1"/>
  <c r="CY182" i="4"/>
  <c r="DE182" i="4" s="1"/>
  <c r="CY181" i="4"/>
  <c r="DE181" i="4" s="1"/>
  <c r="CY180" i="4"/>
  <c r="DE180" i="4" s="1"/>
  <c r="CY179" i="4"/>
  <c r="DE179" i="4" s="1"/>
  <c r="CY178" i="4"/>
  <c r="DE178" i="4" s="1"/>
  <c r="CY177" i="4"/>
  <c r="DE177" i="4" s="1"/>
  <c r="CY176" i="4"/>
  <c r="DE176" i="4" s="1"/>
  <c r="CY175" i="4"/>
  <c r="DE175" i="4" s="1"/>
  <c r="CY174" i="4"/>
  <c r="DE174" i="4" s="1"/>
  <c r="CY173" i="4"/>
  <c r="DE173" i="4" s="1"/>
  <c r="CY172" i="4"/>
  <c r="DE172" i="4" s="1"/>
  <c r="CY171" i="4"/>
  <c r="DE171" i="4" s="1"/>
  <c r="CY170" i="4"/>
  <c r="DE170" i="4" s="1"/>
  <c r="CY169" i="4"/>
  <c r="DE169" i="4" s="1"/>
  <c r="CY168" i="4"/>
  <c r="DE168" i="4" s="1"/>
  <c r="CY167" i="4"/>
  <c r="DE167" i="4" s="1"/>
  <c r="CY166" i="4"/>
  <c r="DE166" i="4" s="1"/>
  <c r="CY165" i="4"/>
  <c r="DE165" i="4" s="1"/>
  <c r="CY164" i="4"/>
  <c r="DE164" i="4" s="1"/>
  <c r="CY163" i="4"/>
  <c r="DE163" i="4" s="1"/>
  <c r="CY162" i="4"/>
  <c r="DE162" i="4" s="1"/>
  <c r="CY161" i="4"/>
  <c r="DE161" i="4" s="1"/>
  <c r="CY160" i="4"/>
  <c r="DE160" i="4" s="1"/>
  <c r="CY159" i="4"/>
  <c r="DE159" i="4" s="1"/>
  <c r="CY158" i="4"/>
  <c r="DE158" i="4" s="1"/>
  <c r="CY157" i="4"/>
  <c r="DE157" i="4" s="1"/>
  <c r="CY156" i="4"/>
  <c r="DE156" i="4" s="1"/>
  <c r="CY155" i="4"/>
  <c r="DE155" i="4" s="1"/>
  <c r="CY154" i="4"/>
  <c r="DE154" i="4" s="1"/>
  <c r="CY153" i="4"/>
  <c r="DE153" i="4" s="1"/>
  <c r="CY152" i="4"/>
  <c r="DE152" i="4" s="1"/>
  <c r="CY151" i="4"/>
  <c r="DE151" i="4" s="1"/>
  <c r="CY150" i="4"/>
  <c r="DE150" i="4" s="1"/>
  <c r="CY149" i="4"/>
  <c r="DE149" i="4" s="1"/>
  <c r="CY148" i="4"/>
  <c r="DE148" i="4" s="1"/>
  <c r="CY147" i="4"/>
  <c r="DE147" i="4" s="1"/>
  <c r="CY146" i="4"/>
  <c r="DE146" i="4" s="1"/>
  <c r="CY145" i="4"/>
  <c r="DE145" i="4" s="1"/>
  <c r="CY144" i="4"/>
  <c r="DE144" i="4" s="1"/>
  <c r="CY143" i="4"/>
  <c r="DE143" i="4" s="1"/>
  <c r="CY142" i="4"/>
  <c r="DE142" i="4" s="1"/>
  <c r="CY141" i="4"/>
  <c r="DE141" i="4" s="1"/>
  <c r="CY140" i="4"/>
  <c r="DE140" i="4" s="1"/>
  <c r="CY139" i="4"/>
  <c r="DE139" i="4" s="1"/>
  <c r="CY138" i="4"/>
  <c r="DE138" i="4" s="1"/>
  <c r="CY137" i="4"/>
  <c r="DE137" i="4" s="1"/>
  <c r="CY136" i="4"/>
  <c r="DE136" i="4" s="1"/>
  <c r="CY135" i="4"/>
  <c r="DE135" i="4" s="1"/>
  <c r="CY134" i="4"/>
  <c r="DE134" i="4" s="1"/>
  <c r="CY133" i="4"/>
  <c r="DE133" i="4" s="1"/>
  <c r="CY132" i="4"/>
  <c r="DE132" i="4" s="1"/>
  <c r="CY131" i="4"/>
  <c r="DE131" i="4" s="1"/>
  <c r="CY130" i="4"/>
  <c r="DE130" i="4" s="1"/>
  <c r="CY129" i="4"/>
  <c r="DE129" i="4" s="1"/>
  <c r="CY128" i="4"/>
  <c r="DE128" i="4" s="1"/>
  <c r="CY127" i="4"/>
  <c r="DE127" i="4" s="1"/>
  <c r="CY126" i="4"/>
  <c r="DE126" i="4" s="1"/>
  <c r="CY125" i="4"/>
  <c r="DE125" i="4" s="1"/>
  <c r="CY124" i="4"/>
  <c r="DE124" i="4" s="1"/>
  <c r="CY123" i="4"/>
  <c r="DE123" i="4" s="1"/>
  <c r="CY122" i="4"/>
  <c r="DE122" i="4" s="1"/>
  <c r="CY121" i="4"/>
  <c r="DE121" i="4" s="1"/>
  <c r="CY120" i="4"/>
  <c r="DE120" i="4" s="1"/>
  <c r="CY119" i="4"/>
  <c r="DE119" i="4" s="1"/>
  <c r="CY118" i="4"/>
  <c r="DE118" i="4" s="1"/>
  <c r="CY117" i="4"/>
  <c r="DE117" i="4" s="1"/>
  <c r="CY116" i="4"/>
  <c r="DE116" i="4" s="1"/>
  <c r="CY115" i="4"/>
  <c r="DE115" i="4" s="1"/>
  <c r="CY114" i="4"/>
  <c r="DE114" i="4" s="1"/>
  <c r="CY113" i="4"/>
  <c r="DE113" i="4" s="1"/>
  <c r="CY112" i="4"/>
  <c r="DE112" i="4" s="1"/>
  <c r="CY111" i="4"/>
  <c r="DE111" i="4" s="1"/>
  <c r="CY110" i="4"/>
  <c r="DE110" i="4" s="1"/>
  <c r="CY109" i="4"/>
  <c r="DE109" i="4" s="1"/>
  <c r="CY108" i="4"/>
  <c r="DE108" i="4" s="1"/>
  <c r="CY107" i="4"/>
  <c r="DE107" i="4" s="1"/>
  <c r="CY106" i="4"/>
  <c r="DE106" i="4" s="1"/>
  <c r="CY105" i="4"/>
  <c r="DE105" i="4" s="1"/>
  <c r="CY104" i="4"/>
  <c r="DE104" i="4" s="1"/>
  <c r="CY103" i="4"/>
  <c r="DE103" i="4" s="1"/>
  <c r="CY102" i="4"/>
  <c r="DE102" i="4" s="1"/>
  <c r="CY101" i="4"/>
  <c r="DE101" i="4" s="1"/>
  <c r="CY100" i="4"/>
  <c r="DE100" i="4" s="1"/>
  <c r="CY99" i="4"/>
  <c r="DE99" i="4" s="1"/>
  <c r="CY98" i="4"/>
  <c r="DE98" i="4" s="1"/>
  <c r="CY97" i="4"/>
  <c r="DE97" i="4" s="1"/>
  <c r="CY96" i="4"/>
  <c r="DE96" i="4" s="1"/>
  <c r="CY95" i="4"/>
  <c r="DE95" i="4" s="1"/>
  <c r="CY94" i="4"/>
  <c r="DE94" i="4" s="1"/>
  <c r="CY93" i="4"/>
  <c r="DE93" i="4" s="1"/>
  <c r="CY92" i="4"/>
  <c r="DE92" i="4" s="1"/>
  <c r="CY91" i="4"/>
  <c r="DE91" i="4" s="1"/>
  <c r="CY90" i="4"/>
  <c r="DE90" i="4" s="1"/>
  <c r="CY89" i="4"/>
  <c r="DE89" i="4" s="1"/>
  <c r="CY88" i="4"/>
  <c r="DE88" i="4" s="1"/>
  <c r="CY87" i="4"/>
  <c r="DE87" i="4" s="1"/>
  <c r="CY86" i="4"/>
  <c r="DE86" i="4" s="1"/>
  <c r="CY85" i="4"/>
  <c r="DE85" i="4" s="1"/>
  <c r="CY84" i="4"/>
  <c r="DE84" i="4" s="1"/>
  <c r="CY83" i="4"/>
  <c r="DE83" i="4" s="1"/>
  <c r="CY82" i="4"/>
  <c r="DE82" i="4" s="1"/>
  <c r="CY81" i="4"/>
  <c r="DE81" i="4" s="1"/>
  <c r="CY80" i="4"/>
  <c r="DE80" i="4" s="1"/>
  <c r="CY79" i="4"/>
  <c r="DE79" i="4" s="1"/>
  <c r="CY78" i="4"/>
  <c r="DE78" i="4" s="1"/>
  <c r="CY77" i="4"/>
  <c r="DE77" i="4" s="1"/>
  <c r="CY76" i="4"/>
  <c r="DE76" i="4" s="1"/>
  <c r="CY75" i="4"/>
  <c r="DE75" i="4" s="1"/>
  <c r="CY74" i="4"/>
  <c r="DE74" i="4" s="1"/>
  <c r="CY73" i="4"/>
  <c r="DE73" i="4" s="1"/>
  <c r="CY72" i="4"/>
  <c r="DE72" i="4" s="1"/>
  <c r="CY71" i="4"/>
  <c r="DE71" i="4" s="1"/>
  <c r="CY70" i="4"/>
  <c r="DE70" i="4" s="1"/>
  <c r="CY69" i="4"/>
  <c r="DE69" i="4" s="1"/>
  <c r="CY68" i="4"/>
  <c r="DE68" i="4" s="1"/>
  <c r="CY67" i="4"/>
  <c r="DE67" i="4" s="1"/>
  <c r="CY66" i="4"/>
  <c r="DE66" i="4" s="1"/>
  <c r="CY65" i="4"/>
  <c r="DE65" i="4" s="1"/>
  <c r="CY64" i="4"/>
  <c r="DE64" i="4" s="1"/>
  <c r="CY63" i="4"/>
  <c r="DE63" i="4" s="1"/>
  <c r="CY62" i="4"/>
  <c r="DE62" i="4" s="1"/>
  <c r="CY61" i="4"/>
  <c r="DE61" i="4" s="1"/>
  <c r="CY60" i="4"/>
  <c r="DE60" i="4" s="1"/>
  <c r="CY59" i="4"/>
  <c r="DE59" i="4" s="1"/>
  <c r="CY58" i="4"/>
  <c r="DE58" i="4" s="1"/>
  <c r="CY57" i="4"/>
  <c r="DE57" i="4" s="1"/>
  <c r="CY56" i="4"/>
  <c r="DE56" i="4" s="1"/>
  <c r="CY55" i="4"/>
  <c r="DE55" i="4" s="1"/>
  <c r="CY54" i="4"/>
  <c r="DE54" i="4" s="1"/>
  <c r="CY53" i="4"/>
  <c r="DE53" i="4" s="1"/>
  <c r="CY52" i="4"/>
  <c r="DE52" i="4" s="1"/>
  <c r="CY51" i="4"/>
  <c r="DE51" i="4" s="1"/>
  <c r="CY50" i="4"/>
  <c r="DE50" i="4" s="1"/>
  <c r="CY49" i="4"/>
  <c r="DE49" i="4" s="1"/>
  <c r="CY48" i="4"/>
  <c r="DE48" i="4" s="1"/>
  <c r="CY47" i="4"/>
  <c r="DE47" i="4" s="1"/>
  <c r="CY46" i="4"/>
  <c r="DE46" i="4" s="1"/>
  <c r="CY45" i="4"/>
  <c r="DE45" i="4" s="1"/>
  <c r="CY44" i="4"/>
  <c r="DE44" i="4" s="1"/>
  <c r="CY43" i="4"/>
  <c r="DE43" i="4" s="1"/>
  <c r="CY42" i="4"/>
  <c r="DE42" i="4" s="1"/>
  <c r="CY41" i="4"/>
  <c r="DE41" i="4" s="1"/>
  <c r="CY40" i="4"/>
  <c r="DE40" i="4" s="1"/>
  <c r="CY39" i="4"/>
  <c r="DE39" i="4" s="1"/>
  <c r="CY38" i="4"/>
  <c r="DE38" i="4" s="1"/>
  <c r="CY37" i="4"/>
  <c r="DE37" i="4" s="1"/>
  <c r="CY36" i="4"/>
  <c r="DE36" i="4" s="1"/>
  <c r="CY35" i="4"/>
  <c r="DE35" i="4" s="1"/>
  <c r="CY34" i="4"/>
  <c r="DE34" i="4" s="1"/>
  <c r="CY33" i="4"/>
  <c r="DE33" i="4" s="1"/>
  <c r="CY32" i="4"/>
  <c r="DE32" i="4" s="1"/>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DK32" i="4" s="1"/>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DO25" i="4" s="1"/>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DO22" i="4" s="1"/>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DJ20" i="4" s="1"/>
  <c r="Y20" i="4"/>
  <c r="X20" i="4"/>
  <c r="AG19" i="4"/>
  <c r="AF19" i="4"/>
  <c r="AE19" i="4"/>
  <c r="DO19" i="4" s="1"/>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DO16" i="4" s="1"/>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DJ14" i="4" s="1"/>
  <c r="Y14" i="4"/>
  <c r="X14" i="4"/>
  <c r="AG13" i="4"/>
  <c r="AF13" i="4"/>
  <c r="AE13" i="4"/>
  <c r="DO13" i="4" s="1"/>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DO10" i="4" s="1"/>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DJ8" i="4" s="1"/>
  <c r="Y8" i="4"/>
  <c r="X8" i="4"/>
  <c r="AG7" i="4"/>
  <c r="AF7" i="4"/>
  <c r="AE7" i="4"/>
  <c r="DO7" i="4" s="1"/>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DM4" i="4" s="1"/>
  <c r="AB4" i="4"/>
  <c r="DL4" i="4" s="1"/>
  <c r="AA4" i="4"/>
  <c r="Z4" i="4"/>
  <c r="Y4" i="4"/>
  <c r="X4" i="4"/>
  <c r="DH4" i="4" s="1"/>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DE201" i="4" s="1"/>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DC164" i="11" s="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DC141" i="11" s="1"/>
  <c r="Z140" i="11"/>
  <c r="Z139" i="11"/>
  <c r="DC139" i="11" s="1"/>
  <c r="Z138" i="11"/>
  <c r="DC138" i="11" s="1"/>
  <c r="Z137" i="11"/>
  <c r="Z136" i="11"/>
  <c r="Z135" i="11"/>
  <c r="Z134" i="11"/>
  <c r="Z133" i="11"/>
  <c r="Z132" i="11"/>
  <c r="Z131" i="11"/>
  <c r="DC131" i="11" s="1"/>
  <c r="Z130" i="11"/>
  <c r="Z129" i="11"/>
  <c r="Z128" i="11"/>
  <c r="Z127" i="11"/>
  <c r="Z126" i="11"/>
  <c r="Z125" i="11"/>
  <c r="Z124" i="11"/>
  <c r="Z123" i="11"/>
  <c r="Z122" i="11"/>
  <c r="Z121" i="11"/>
  <c r="Z120" i="11"/>
  <c r="Z119" i="11"/>
  <c r="Z118" i="11"/>
  <c r="DC118" i="11" s="1"/>
  <c r="Z117" i="11"/>
  <c r="DC117" i="11" s="1"/>
  <c r="Z116" i="11"/>
  <c r="Z115" i="1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Z90" i="11"/>
  <c r="DC90" i="11" s="1"/>
  <c r="Z89" i="11"/>
  <c r="Z88" i="11"/>
  <c r="Z87" i="11"/>
  <c r="DC87" i="11" s="1"/>
  <c r="Z86" i="11"/>
  <c r="DC86" i="11" s="1"/>
  <c r="Z85" i="11"/>
  <c r="Z84" i="11"/>
  <c r="Z83" i="11"/>
  <c r="DC83" i="11" s="1"/>
  <c r="Z82" i="11"/>
  <c r="DC82" i="11" s="1"/>
  <c r="Z81" i="11"/>
  <c r="DC81" i="11" s="1"/>
  <c r="Z80" i="11"/>
  <c r="Z79" i="11"/>
  <c r="Z78" i="11"/>
  <c r="Z77" i="11"/>
  <c r="DC77" i="11" s="1"/>
  <c r="Z76" i="11"/>
  <c r="DC76" i="11" s="1"/>
  <c r="Z75" i="11"/>
  <c r="Z74" i="11"/>
  <c r="Z73" i="11"/>
  <c r="Z72" i="11"/>
  <c r="Z71" i="11"/>
  <c r="DC71" i="11" s="1"/>
  <c r="Z70" i="11"/>
  <c r="DC70" i="11" s="1"/>
  <c r="Z69" i="11"/>
  <c r="DC69" i="11" s="1"/>
  <c r="Z68" i="11"/>
  <c r="DC68" i="11" s="1"/>
  <c r="Z67" i="11"/>
  <c r="Z66" i="11"/>
  <c r="Z65" i="11"/>
  <c r="Z64" i="11"/>
  <c r="DC64" i="11" s="1"/>
  <c r="Z63" i="11"/>
  <c r="DC63" i="11" s="1"/>
  <c r="Z62" i="11"/>
  <c r="Z61" i="11"/>
  <c r="Z60" i="11"/>
  <c r="Z59" i="11"/>
  <c r="Z58" i="11"/>
  <c r="DC58" i="11" s="1"/>
  <c r="Z57" i="11"/>
  <c r="DC57" i="11" s="1"/>
  <c r="Z56" i="11"/>
  <c r="DC56" i="11" s="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DC28" i="11" s="1"/>
  <c r="Z27" i="11"/>
  <c r="CY28" i="4"/>
  <c r="DE28" i="4" s="1"/>
  <c r="Z26" i="11"/>
  <c r="Z25" i="11"/>
  <c r="Z24" i="11"/>
  <c r="Z23" i="11"/>
  <c r="Z22" i="11"/>
  <c r="DC22" i="11" s="1"/>
  <c r="Z21" i="11"/>
  <c r="DC21" i="11" s="1"/>
  <c r="CY22" i="4"/>
  <c r="DE22" i="4" s="1"/>
  <c r="Z20" i="11"/>
  <c r="DC20" i="11" s="1"/>
  <c r="Z19" i="11"/>
  <c r="CY20" i="4"/>
  <c r="DE20" i="4" s="1"/>
  <c r="Z18" i="11"/>
  <c r="DC18" i="11" s="1"/>
  <c r="CY19" i="4"/>
  <c r="DE19" i="4" s="1"/>
  <c r="Z17" i="11"/>
  <c r="CY18" i="4"/>
  <c r="DE18" i="4" s="1"/>
  <c r="Z16" i="11"/>
  <c r="Z15" i="11"/>
  <c r="CY16" i="4"/>
  <c r="DE16" i="4" s="1"/>
  <c r="Z14" i="11"/>
  <c r="CY15" i="4"/>
  <c r="DE15" i="4" s="1"/>
  <c r="Z13" i="11"/>
  <c r="CY14" i="4"/>
  <c r="DE14" i="4" s="1"/>
  <c r="Z12" i="11"/>
  <c r="CY13" i="4"/>
  <c r="DE13" i="4" s="1"/>
  <c r="Z11" i="11"/>
  <c r="DC11" i="11" s="1"/>
  <c r="CY12" i="4"/>
  <c r="DE12" i="4" s="1"/>
  <c r="Z10" i="11"/>
  <c r="CY11" i="4"/>
  <c r="DE11" i="4" s="1"/>
  <c r="Z9" i="11"/>
  <c r="DC9" i="11" s="1"/>
  <c r="Z8" i="11"/>
  <c r="DC8" i="11" s="1"/>
  <c r="CY9" i="4"/>
  <c r="DE9" i="4" s="1"/>
  <c r="Z7" i="11"/>
  <c r="CY8" i="4"/>
  <c r="DE8" i="4" s="1"/>
  <c r="Z6" i="11"/>
  <c r="DC6" i="11" s="1"/>
  <c r="Z5" i="11"/>
  <c r="Z4" i="11"/>
  <c r="DC4" i="11" s="1"/>
  <c r="Z3" i="11"/>
  <c r="Z2" i="11"/>
  <c r="CY200" i="4"/>
  <c r="DE200" i="4" s="1"/>
  <c r="CY193" i="4"/>
  <c r="DE193" i="4" s="1"/>
  <c r="CY202" i="4"/>
  <c r="DE202" i="4" s="1"/>
  <c r="CY195" i="4"/>
  <c r="DE195" i="4" s="1"/>
  <c r="CY31" i="4"/>
  <c r="DE31" i="4" s="1"/>
  <c r="CY27" i="4"/>
  <c r="DE27" i="4" s="1"/>
  <c r="CY21" i="4"/>
  <c r="DE21" i="4" s="1"/>
  <c r="CY203" i="4"/>
  <c r="DE203" i="4" s="1"/>
  <c r="CY196" i="4"/>
  <c r="DE196" i="4" s="1"/>
  <c r="CY358" i="4"/>
  <c r="DE358" i="4" s="1"/>
  <c r="CY297" i="4"/>
  <c r="DE297" i="4" s="1"/>
  <c r="CY239" i="4"/>
  <c r="DE239" i="4" s="1"/>
  <c r="CY359" i="4"/>
  <c r="DE359" i="4" s="1"/>
  <c r="CY261" i="4"/>
  <c r="DE261" i="4" s="1"/>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DE312" i="4" s="1"/>
  <c r="CY324" i="4"/>
  <c r="DE324" i="4" s="1"/>
  <c r="CY336" i="4"/>
  <c r="DE336" i="4" s="1"/>
  <c r="CY348" i="4"/>
  <c r="DE348" i="4" s="1"/>
  <c r="CY360" i="4"/>
  <c r="DE360" i="4" s="1"/>
  <c r="CY237" i="4"/>
  <c r="DE237" i="4" s="1"/>
  <c r="CY345" i="4"/>
  <c r="DE345" i="4" s="1"/>
  <c r="CY214" i="4"/>
  <c r="DE214" i="4" s="1"/>
  <c r="CY298" i="4"/>
  <c r="DE298" i="4" s="1"/>
  <c r="CY227" i="4"/>
  <c r="DE227" i="4" s="1"/>
  <c r="CY251" i="4"/>
  <c r="DE251" i="4" s="1"/>
  <c r="CY205" i="4"/>
  <c r="DE205" i="4" s="1"/>
  <c r="CY217" i="4"/>
  <c r="DE217" i="4" s="1"/>
  <c r="CY229" i="4"/>
  <c r="DE229" i="4" s="1"/>
  <c r="CY241" i="4"/>
  <c r="DE241" i="4" s="1"/>
  <c r="CY253" i="4"/>
  <c r="DE253" i="4" s="1"/>
  <c r="CY265" i="4"/>
  <c r="DE265" i="4" s="1"/>
  <c r="CY277" i="4"/>
  <c r="DE277" i="4" s="1"/>
  <c r="CY289" i="4"/>
  <c r="DE289" i="4" s="1"/>
  <c r="CY301" i="4"/>
  <c r="DE301" i="4" s="1"/>
  <c r="CY313" i="4"/>
  <c r="DE313" i="4" s="1"/>
  <c r="CY325" i="4"/>
  <c r="DE325" i="4" s="1"/>
  <c r="CY337" i="4"/>
  <c r="DE337" i="4" s="1"/>
  <c r="CY349" i="4"/>
  <c r="DE349" i="4" s="1"/>
  <c r="CY361" i="4"/>
  <c r="CY225" i="4"/>
  <c r="DE225" i="4" s="1"/>
  <c r="CY309" i="4"/>
  <c r="DE309" i="4" s="1"/>
  <c r="CY322" i="4"/>
  <c r="DE322" i="4" s="1"/>
  <c r="CY215" i="4"/>
  <c r="DE215" i="4" s="1"/>
  <c r="CY299" i="4"/>
  <c r="DE299" i="4" s="1"/>
  <c r="CY206" i="4"/>
  <c r="DE206" i="4" s="1"/>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DE219" i="4" s="1"/>
  <c r="CY231" i="4"/>
  <c r="DE231" i="4" s="1"/>
  <c r="CY243" i="4"/>
  <c r="DE243" i="4" s="1"/>
  <c r="CY255" i="4"/>
  <c r="DE255" i="4" s="1"/>
  <c r="CY267" i="4"/>
  <c r="DE267" i="4" s="1"/>
  <c r="CY279" i="4"/>
  <c r="DE279" i="4" s="1"/>
  <c r="CY291" i="4"/>
  <c r="DE291" i="4" s="1"/>
  <c r="CY303" i="4"/>
  <c r="DE303" i="4" s="1"/>
  <c r="CY315" i="4"/>
  <c r="DE315" i="4" s="1"/>
  <c r="CY327" i="4"/>
  <c r="DE327" i="4" s="1"/>
  <c r="CY339" i="4"/>
  <c r="DE339" i="4" s="1"/>
  <c r="CY351" i="4"/>
  <c r="DE351" i="4" s="1"/>
  <c r="CY363" i="4"/>
  <c r="DE363" i="4" s="1"/>
  <c r="CY213" i="4"/>
  <c r="DE213" i="4" s="1"/>
  <c r="CY310" i="4"/>
  <c r="DE310" i="4" s="1"/>
  <c r="CY311" i="4"/>
  <c r="DE311" i="4" s="1"/>
  <c r="CY208" i="4"/>
  <c r="DE208" i="4" s="1"/>
  <c r="CY220" i="4"/>
  <c r="DE220" i="4" s="1"/>
  <c r="CY232" i="4"/>
  <c r="DE232" i="4" s="1"/>
  <c r="CY244" i="4"/>
  <c r="DE244" i="4" s="1"/>
  <c r="CY256" i="4"/>
  <c r="DE256" i="4" s="1"/>
  <c r="CY268" i="4"/>
  <c r="DE268" i="4" s="1"/>
  <c r="CY280" i="4"/>
  <c r="DE280" i="4" s="1"/>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DE262" i="4" s="1"/>
  <c r="CY347" i="4"/>
  <c r="DE347" i="4" s="1"/>
  <c r="CY210" i="4"/>
  <c r="DE210" i="4" s="1"/>
  <c r="CY222" i="4"/>
  <c r="DE222" i="4" s="1"/>
  <c r="CY234" i="4"/>
  <c r="DE234" i="4" s="1"/>
  <c r="CY246" i="4"/>
  <c r="DE246" i="4" s="1"/>
  <c r="CY258" i="4"/>
  <c r="DE258" i="4" s="1"/>
  <c r="CY270" i="4"/>
  <c r="DE270" i="4" s="1"/>
  <c r="CY282" i="4"/>
  <c r="DE282" i="4" s="1"/>
  <c r="CY294" i="4"/>
  <c r="DE294" i="4" s="1"/>
  <c r="CY306" i="4"/>
  <c r="DE306" i="4" s="1"/>
  <c r="CY318" i="4"/>
  <c r="DE318" i="4" s="1"/>
  <c r="CY330" i="4"/>
  <c r="DE330" i="4" s="1"/>
  <c r="CY342" i="4"/>
  <c r="DE342" i="4" s="1"/>
  <c r="CY354" i="4"/>
  <c r="DE354" i="4" s="1"/>
  <c r="CY366" i="4"/>
  <c r="DE366" i="4" s="1"/>
  <c r="CY357" i="4"/>
  <c r="DE357" i="4" s="1"/>
  <c r="CY238" i="4"/>
  <c r="DE238" i="4" s="1"/>
  <c r="CY286" i="4"/>
  <c r="DE286" i="4" s="1"/>
  <c r="CY275" i="4"/>
  <c r="DE275" i="4" s="1"/>
  <c r="CY211" i="4"/>
  <c r="DE211" i="4" s="1"/>
  <c r="CY223" i="4"/>
  <c r="DE223" i="4" s="1"/>
  <c r="CY235" i="4"/>
  <c r="DE235" i="4" s="1"/>
  <c r="CY247" i="4"/>
  <c r="DE247" i="4" s="1"/>
  <c r="CY259" i="4"/>
  <c r="DE259" i="4" s="1"/>
  <c r="CY271" i="4"/>
  <c r="DE271" i="4" s="1"/>
  <c r="CY283" i="4"/>
  <c r="DE283" i="4" s="1"/>
  <c r="CY295" i="4"/>
  <c r="DE295" i="4" s="1"/>
  <c r="CY307" i="4"/>
  <c r="DE307" i="4" s="1"/>
  <c r="CY319" i="4"/>
  <c r="DE319" i="4" s="1"/>
  <c r="CY331" i="4"/>
  <c r="DE331" i="4" s="1"/>
  <c r="CY343" i="4"/>
  <c r="DE343" i="4" s="1"/>
  <c r="CY355" i="4"/>
  <c r="DE355" i="4" s="1"/>
  <c r="CY367" i="4"/>
  <c r="DE367" i="4" s="1"/>
  <c r="CY333" i="4"/>
  <c r="DE333" i="4" s="1"/>
  <c r="CY334" i="4"/>
  <c r="DE334" i="4" s="1"/>
  <c r="CY323" i="4"/>
  <c r="DE323" i="4" s="1"/>
  <c r="CY212" i="4"/>
  <c r="DE212" i="4" s="1"/>
  <c r="CY224" i="4"/>
  <c r="DE224" i="4" s="1"/>
  <c r="CY236" i="4"/>
  <c r="DE236" i="4" s="1"/>
  <c r="CY248" i="4"/>
  <c r="DE248" i="4" s="1"/>
  <c r="CY260" i="4"/>
  <c r="DE260" i="4" s="1"/>
  <c r="CY272" i="4"/>
  <c r="DE272" i="4" s="1"/>
  <c r="CY284" i="4"/>
  <c r="DE284" i="4" s="1"/>
  <c r="CY296" i="4"/>
  <c r="DE296" i="4" s="1"/>
  <c r="CY308" i="4"/>
  <c r="DE308" i="4" s="1"/>
  <c r="CY320" i="4"/>
  <c r="DE320" i="4" s="1"/>
  <c r="CY332" i="4"/>
  <c r="DE332" i="4" s="1"/>
  <c r="CY344" i="4"/>
  <c r="DE344" i="4" s="1"/>
  <c r="CY356" i="4"/>
  <c r="DE356" i="4" s="1"/>
  <c r="CY191" i="4"/>
  <c r="DE191" i="4" s="1"/>
  <c r="CY198" i="4"/>
  <c r="DE198" i="4" s="1"/>
  <c r="CY184" i="4"/>
  <c r="DE184" i="4" s="1"/>
  <c r="CY29" i="4"/>
  <c r="DE29" i="4" s="1"/>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10" i="11"/>
  <c r="EC15" i="11"/>
  <c r="EC21" i="11"/>
  <c r="EC19" i="11"/>
  <c r="EC6" i="11"/>
  <c r="EC14" i="11"/>
  <c r="EC4" i="11"/>
  <c r="EC16" i="11"/>
  <c r="EC26" i="11"/>
  <c r="EC11" i="11"/>
  <c r="EC7" i="11"/>
  <c r="EC18" i="11"/>
  <c r="DB371" i="11"/>
  <c r="DY10" i="11"/>
  <c r="DY15" i="11"/>
  <c r="CX371" i="11"/>
  <c r="CW371" i="11"/>
  <c r="CV371" i="11"/>
  <c r="CU371" i="11"/>
  <c r="CT371" i="11"/>
  <c r="DY14" i="11"/>
  <c r="CQ371" i="11"/>
  <c r="CM371" i="11"/>
  <c r="CL371" i="11"/>
  <c r="CJ371" i="11"/>
  <c r="CG371" i="11"/>
  <c r="DY7" i="11"/>
  <c r="DY18"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5" i="11"/>
  <c r="DC114" i="11"/>
  <c r="DC91" i="11"/>
  <c r="DC89" i="11"/>
  <c r="DC79" i="11"/>
  <c r="DC78" i="11"/>
  <c r="DC67" i="11"/>
  <c r="DC66" i="11"/>
  <c r="DC65" i="11"/>
  <c r="DC44" i="11"/>
  <c r="DC31" i="11"/>
  <c r="DC5" i="11"/>
  <c r="DY26" i="11"/>
  <c r="CJ369" i="11"/>
  <c r="CV369" i="11"/>
  <c r="CH371" i="11"/>
  <c r="DA367" i="11"/>
  <c r="CP367" i="11"/>
  <c r="CO369" i="11"/>
  <c r="CZ369" i="11"/>
  <c r="CY371" i="11"/>
  <c r="CQ367" i="11"/>
  <c r="DY16" i="11"/>
  <c r="DY11" i="11"/>
  <c r="DY6" i="11"/>
  <c r="DY19" i="11"/>
  <c r="DY4" i="11"/>
  <c r="DY21"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DH47" i="4" s="1"/>
  <c r="AE47" i="4"/>
  <c r="AD47" i="4"/>
  <c r="AC47" i="4"/>
  <c r="AB47" i="4"/>
  <c r="AA47" i="4"/>
  <c r="Z47" i="4"/>
  <c r="Y47" i="4"/>
  <c r="X47" i="4"/>
  <c r="CE369" i="11"/>
  <c r="DC7" i="11" l="1"/>
  <c r="DC367" i="11"/>
  <c r="EQ12" i="4"/>
  <c r="DE338" i="4"/>
  <c r="EN19" i="4"/>
  <c r="EN12" i="4"/>
  <c r="EL5" i="4"/>
  <c r="EN5" i="4"/>
  <c r="ER12" i="4"/>
  <c r="EM19" i="4"/>
  <c r="EM12" i="4"/>
  <c r="EK5" i="4"/>
  <c r="ER5" i="4"/>
  <c r="EL19" i="4"/>
  <c r="EL12" i="4"/>
  <c r="EJ5" i="4"/>
  <c r="EP5" i="4"/>
  <c r="DK17" i="4"/>
  <c r="EK19" i="4"/>
  <c r="EK12" i="4"/>
  <c r="EI5" i="4"/>
  <c r="EJ19" i="4"/>
  <c r="EJ12" i="4"/>
  <c r="EH5" i="4"/>
  <c r="EQ19" i="4"/>
  <c r="DE361" i="4"/>
  <c r="EI19" i="4"/>
  <c r="EI12" i="4"/>
  <c r="EG5" i="4"/>
  <c r="EH19" i="4"/>
  <c r="EH12" i="4"/>
  <c r="EF5" i="4"/>
  <c r="EG19" i="4"/>
  <c r="EG12" i="4"/>
  <c r="EE5" i="4"/>
  <c r="EF19" i="4"/>
  <c r="EF12" i="4"/>
  <c r="DE4" i="4"/>
  <c r="EQ5" i="4"/>
  <c r="EE19" i="4"/>
  <c r="EE12" i="4"/>
  <c r="EP12" i="4"/>
  <c r="EP19" i="4"/>
  <c r="EO19" i="4"/>
  <c r="EO12" i="4"/>
  <c r="EM5" i="4"/>
  <c r="EO5" i="4"/>
  <c r="ER19"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18" i="11"/>
  <c r="DM18" i="11" s="1"/>
  <c r="DI18" i="11"/>
  <c r="DJ18" i="11" s="1"/>
  <c r="EA17" i="11"/>
  <c r="ED17" i="11"/>
  <c r="EE17" i="11" s="1"/>
  <c r="ED27" i="11"/>
  <c r="EE27" i="11" s="1"/>
  <c r="EA27" i="11"/>
  <c r="EB27" i="11" s="1"/>
  <c r="DI19" i="11"/>
  <c r="DJ19" i="11" s="1"/>
  <c r="DL19" i="11"/>
  <c r="DM19" i="11" s="1"/>
  <c r="DL8" i="11"/>
  <c r="DM8" i="11" s="1"/>
  <c r="DI8" i="11"/>
  <c r="DJ8" i="11" s="1"/>
  <c r="DL21" i="11"/>
  <c r="DM21" i="11" s="1"/>
  <c r="DI21" i="11"/>
  <c r="DJ21" i="11" s="1"/>
  <c r="ED12" i="11"/>
  <c r="EE12" i="11" s="1"/>
  <c r="EA12" i="11"/>
  <c r="EB12" i="11" s="1"/>
  <c r="EA8" i="11"/>
  <c r="EB8" i="11" s="1"/>
  <c r="ED8" i="11"/>
  <c r="EE8" i="11" s="1"/>
  <c r="DL23" i="11"/>
  <c r="DM23" i="11" s="1"/>
  <c r="DI23" i="11"/>
  <c r="DJ23" i="11" s="1"/>
  <c r="DU7" i="11"/>
  <c r="DV7" i="11" s="1"/>
  <c r="DR7" i="11"/>
  <c r="DS7" i="11" s="1"/>
  <c r="EA24" i="11"/>
  <c r="EB24" i="11" s="1"/>
  <c r="ED24" i="11"/>
  <c r="EE24" i="11" s="1"/>
  <c r="ED4" i="11"/>
  <c r="EE4" i="11" s="1"/>
  <c r="EA4" i="11"/>
  <c r="EB4" i="11" s="1"/>
  <c r="ED19" i="11"/>
  <c r="EE19" i="11" s="1"/>
  <c r="EA19" i="11"/>
  <c r="EB19" i="11" s="1"/>
  <c r="DR13" i="11"/>
  <c r="DS13" i="11" s="1"/>
  <c r="DU13" i="11"/>
  <c r="DV13" i="11" s="1"/>
  <c r="ED5" i="11"/>
  <c r="EE5" i="11" s="1"/>
  <c r="EA5" i="11"/>
  <c r="EB5" i="11" s="1"/>
  <c r="DI7" i="11"/>
  <c r="DJ7" i="11" s="1"/>
  <c r="DL7" i="11"/>
  <c r="DM7" i="11" s="1"/>
  <c r="DL13" i="11"/>
  <c r="DM13" i="11" s="1"/>
  <c r="DI13" i="11"/>
  <c r="DJ13" i="11" s="1"/>
  <c r="DI11" i="11"/>
  <c r="DJ11" i="11" s="1"/>
  <c r="DL11" i="11"/>
  <c r="DM11" i="11" s="1"/>
  <c r="DR24" i="11"/>
  <c r="DS24" i="11" s="1"/>
  <c r="DU24" i="11"/>
  <c r="DV24" i="11" s="1"/>
  <c r="DL16" i="11"/>
  <c r="DM16" i="11" s="1"/>
  <c r="DI16" i="11"/>
  <c r="DJ16" i="11" s="1"/>
  <c r="DR25" i="11"/>
  <c r="DS25" i="11" s="1"/>
  <c r="DU25" i="11"/>
  <c r="DV25" i="11" s="1"/>
  <c r="ED13" i="11"/>
  <c r="EE13" i="11" s="1"/>
  <c r="EA13" i="11"/>
  <c r="EB13" i="11" s="1"/>
  <c r="ED10" i="11"/>
  <c r="EE10" i="11" s="1"/>
  <c r="EA10" i="11"/>
  <c r="EB10" i="11" s="1"/>
  <c r="DR23" i="11"/>
  <c r="DS23" i="11" s="1"/>
  <c r="DU23" i="11"/>
  <c r="DV23" i="11" s="1"/>
  <c r="ED14" i="11"/>
  <c r="EE14" i="11" s="1"/>
  <c r="EA14" i="11"/>
  <c r="EB14" i="11" s="1"/>
  <c r="DU8" i="11"/>
  <c r="DV8" i="11" s="1"/>
  <c r="DR8" i="11"/>
  <c r="DS8" i="11" s="1"/>
  <c r="ED22" i="11"/>
  <c r="EE22" i="11" s="1"/>
  <c r="EA22" i="11"/>
  <c r="EB22" i="11" s="1"/>
  <c r="DL22" i="11"/>
  <c r="DM22" i="11" s="1"/>
  <c r="DI22" i="11"/>
  <c r="DJ22" i="11" s="1"/>
  <c r="DR15" i="11"/>
  <c r="DS15" i="11" s="1"/>
  <c r="DU15" i="11"/>
  <c r="DV15" i="11" s="1"/>
  <c r="DU5" i="11"/>
  <c r="DV5" i="11" s="1"/>
  <c r="DR5" i="11"/>
  <c r="DS5" i="11" s="1"/>
  <c r="DR16" i="11"/>
  <c r="DS16" i="11" s="1"/>
  <c r="DU16" i="11"/>
  <c r="DV16" i="11" s="1"/>
  <c r="DR18" i="11"/>
  <c r="DS18" i="11" s="1"/>
  <c r="DU18" i="11"/>
  <c r="DV18" i="11" s="1"/>
  <c r="DL14" i="11"/>
  <c r="DM14" i="11" s="1"/>
  <c r="DI14" i="11"/>
  <c r="DJ14" i="11" s="1"/>
  <c r="DL6" i="11"/>
  <c r="DM6" i="11" s="1"/>
  <c r="DI6" i="11"/>
  <c r="DJ6" i="11" s="1"/>
  <c r="DU12" i="11"/>
  <c r="DV12" i="11" s="1"/>
  <c r="DR12" i="11"/>
  <c r="DS12" i="11" s="1"/>
  <c r="ED20" i="11"/>
  <c r="EE20" i="11" s="1"/>
  <c r="EA20" i="11"/>
  <c r="EB20" i="11" s="1"/>
  <c r="DU21" i="11"/>
  <c r="DV21" i="11" s="1"/>
  <c r="DR21" i="11"/>
  <c r="DS21" i="11" s="1"/>
  <c r="DR9" i="11"/>
  <c r="DS9" i="11" s="1"/>
  <c r="DU9" i="11"/>
  <c r="DV9" i="11" s="1"/>
  <c r="DL17" i="11"/>
  <c r="DM17" i="11" s="1"/>
  <c r="DI17" i="11"/>
  <c r="DJ17" i="11" s="1"/>
  <c r="ED21" i="11"/>
  <c r="EE21" i="11" s="1"/>
  <c r="EA21" i="11"/>
  <c r="EB21" i="11" s="1"/>
  <c r="ED15" i="11"/>
  <c r="EE15" i="11" s="1"/>
  <c r="EA15" i="11"/>
  <c r="EB15" i="11" s="1"/>
  <c r="DR20" i="11"/>
  <c r="DS20" i="11" s="1"/>
  <c r="DU20" i="11"/>
  <c r="DV20" i="11" s="1"/>
  <c r="DI12" i="11"/>
  <c r="DJ12" i="11" s="1"/>
  <c r="DL12" i="11"/>
  <c r="DM12" i="11" s="1"/>
  <c r="ED6" i="11"/>
  <c r="EE6" i="11" s="1"/>
  <c r="EA6" i="11"/>
  <c r="EB6" i="11" s="1"/>
  <c r="DI10" i="11"/>
  <c r="DJ10" i="11" s="1"/>
  <c r="DL10" i="11"/>
  <c r="DM10" i="11" s="1"/>
  <c r="DR14" i="11"/>
  <c r="DS14" i="11" s="1"/>
  <c r="DU14" i="11"/>
  <c r="DV14" i="11" s="1"/>
  <c r="DU27" i="11"/>
  <c r="DV27" i="11" s="1"/>
  <c r="DR27" i="11"/>
  <c r="ED16" i="11"/>
  <c r="EE16" i="11" s="1"/>
  <c r="EA16" i="11"/>
  <c r="EB16" i="11" s="1"/>
  <c r="DI27" i="11"/>
  <c r="DL27" i="11"/>
  <c r="DM27" i="11" s="1"/>
  <c r="DL5" i="11"/>
  <c r="DM5" i="11" s="1"/>
  <c r="DI5" i="11"/>
  <c r="DJ5" i="11" s="1"/>
  <c r="DR22" i="11"/>
  <c r="DU22" i="11"/>
  <c r="DV22" i="11" s="1"/>
  <c r="DL4" i="11"/>
  <c r="DM4" i="11" s="1"/>
  <c r="DI4" i="11"/>
  <c r="DJ4" i="11" s="1"/>
  <c r="DU26" i="11"/>
  <c r="DV26" i="11" s="1"/>
  <c r="DR26" i="11"/>
  <c r="DS26" i="11" s="1"/>
  <c r="DR10" i="11"/>
  <c r="DS10" i="11" s="1"/>
  <c r="DU10" i="11"/>
  <c r="DV10" i="11" s="1"/>
  <c r="ED25" i="11"/>
  <c r="EE25" i="11" s="1"/>
  <c r="EA25" i="11"/>
  <c r="DU17" i="11"/>
  <c r="DV17" i="11" s="1"/>
  <c r="DR17" i="11"/>
  <c r="DS17" i="11" s="1"/>
  <c r="DI20" i="11"/>
  <c r="DJ20" i="11" s="1"/>
  <c r="DL20" i="11"/>
  <c r="DM20" i="11" s="1"/>
  <c r="ED7" i="11"/>
  <c r="EE7" i="11" s="1"/>
  <c r="EA7" i="11"/>
  <c r="EB7" i="11" s="1"/>
  <c r="DL24" i="11"/>
  <c r="DM24" i="11" s="1"/>
  <c r="DI24" i="11"/>
  <c r="DJ24" i="11" s="1"/>
  <c r="ED11" i="11"/>
  <c r="EE11" i="11" s="1"/>
  <c r="EA11" i="11"/>
  <c r="EB11" i="11" s="1"/>
  <c r="DU19" i="11"/>
  <c r="DV19" i="11" s="1"/>
  <c r="DR19" i="11"/>
  <c r="DS19" i="11" s="1"/>
  <c r="DL25" i="11"/>
  <c r="DM25" i="11" s="1"/>
  <c r="DI25" i="11"/>
  <c r="DJ25" i="11" s="1"/>
  <c r="EA26" i="11"/>
  <c r="ED26" i="11"/>
  <c r="EE26" i="11" s="1"/>
  <c r="DL9" i="11"/>
  <c r="DM9" i="11" s="1"/>
  <c r="DI9" i="11"/>
  <c r="DJ9" i="11" s="1"/>
  <c r="DL15" i="11"/>
  <c r="DM15" i="11" s="1"/>
  <c r="DI15" i="11"/>
  <c r="DJ15" i="11" s="1"/>
  <c r="DR11" i="11"/>
  <c r="DS11" i="11" s="1"/>
  <c r="DU11" i="11"/>
  <c r="DV11" i="11" s="1"/>
  <c r="EA18" i="11"/>
  <c r="EB18" i="11" s="1"/>
  <c r="ED18" i="11"/>
  <c r="EE18" i="11" s="1"/>
  <c r="ED9" i="11"/>
  <c r="EE9" i="11" s="1"/>
  <c r="EA9" i="11"/>
  <c r="EB9"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22" i="11"/>
  <c r="DC36" i="11"/>
  <c r="EB17"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27" i="11"/>
  <c r="EB26" i="11"/>
  <c r="DJ27" i="11"/>
  <c r="CL367" i="11"/>
  <c r="DY23" i="11"/>
  <c r="EB25"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4" i="11"/>
  <c r="DV4" i="11" s="1"/>
  <c r="DR4" i="11"/>
  <c r="DS4" i="11" s="1"/>
  <c r="ED23" i="11"/>
  <c r="EE23" i="11" s="1"/>
  <c r="EA23" i="11"/>
  <c r="EB23" i="11" s="1"/>
  <c r="DU6" i="11"/>
  <c r="DV6" i="11" s="1"/>
  <c r="DR6" i="11"/>
  <c r="DS6" i="11" s="1"/>
  <c r="EW12" i="4"/>
  <c r="EY12" i="4" s="1"/>
  <c r="DC371" i="11"/>
  <c r="DY29" i="11"/>
  <c r="DC369" i="11"/>
  <c r="EW5" i="4" l="1"/>
  <c r="EY5" i="4" s="1"/>
  <c r="ED29" i="11"/>
  <c r="EE29" i="11" s="1"/>
  <c r="EA29" i="11"/>
  <c r="EB29" i="11" s="1"/>
  <c r="EW19" i="4"/>
  <c r="EY19" i="4" s="1"/>
  <c r="DJ26" i="11" l="1"/>
  <c r="CE367" i="11"/>
  <c r="DI26" i="11" l="1"/>
  <c r="DL26" i="11"/>
  <c r="DM26" i="11" s="1"/>
  <c r="DG29" i="11"/>
  <c r="DI29" i="11" l="1"/>
  <c r="DJ29" i="11" s="1"/>
  <c r="DL29" i="11"/>
  <c r="DM29" i="11" s="1"/>
</calcChain>
</file>

<file path=xl/sharedStrings.xml><?xml version="1.0" encoding="utf-8"?>
<sst xmlns="http://schemas.openxmlformats.org/spreadsheetml/2006/main" count="59932" uniqueCount="722">
  <si>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</si>
  <si>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</si>
  <si>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</si>
  <si>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</si>
  <si>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</si>
  <si>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</si>
  <si>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</si>
  <si>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</si>
  <si>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</si>
  <si>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</si>
  <si>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</si>
  <si>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</si>
  <si>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</si>
  <si>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</si>
  <si>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</si>
  <si>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</si>
  <si>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</si>
  <si>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</si>
  <si>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</si>
  <si>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</si>
  <si>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</si>
  <si>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</si>
  <si>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</si>
  <si>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</si>
  <si>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</si>
  <si>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</si>
  <si>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</si>
  <si>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</si>
  <si>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</si>
  <si>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</si>
  <si>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</si>
  <si>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</si>
  <si>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</si>
  <si>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</si>
  <si>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</si>
  <si>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</si>
  <si>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</si>
  <si>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</si>
  <si>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</si>
  <si>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</si>
  <si>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</si>
  <si>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</si>
  <si>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</si>
  <si>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</si>
  <si>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</si>
  <si>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</si>
  <si>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</si>
  <si>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</si>
  <si>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</si>
  <si>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</si>
  <si>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</si>
  <si>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</si>
  <si>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</si>
  <si>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</si>
  <si>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</si>
  <si>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</si>
  <si>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</si>
  <si>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</si>
  <si>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</si>
  <si>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</si>
  <si>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</si>
  <si>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</si>
  <si>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</si>
  <si>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</si>
  <si>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</si>
  <si>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</si>
  <si>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</si>
  <si>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</si>
  <si>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</si>
  <si>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</si>
  <si>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</si>
  <si>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</si>
  <si>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</si>
  <si>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</si>
  <si>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</si>
  <si>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</si>
  <si>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</si>
  <si>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</si>
  <si>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</si>
  <si>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</si>
  <si>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</si>
  <si>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</si>
  <si>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</si>
  <si>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</si>
  <si>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</si>
  <si>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</si>
  <si>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</si>
  <si>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</si>
  <si>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</si>
  <si>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</si>
  <si>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</si>
  <si>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</si>
  <si>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</si>
  <si>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</si>
  <si>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</si>
  <si>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</si>
  <si>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</si>
  <si>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</si>
  <si>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</si>
  <si>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</si>
  <si>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</si>
  <si>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</si>
  <si>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</si>
  <si>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</si>
  <si>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</si>
  <si>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</si>
  <si>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</si>
  <si>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</si>
  <si>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</si>
  <si>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</si>
  <si>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</si>
  <si>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</si>
  <si>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</si>
  <si>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</si>
  <si>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</si>
  <si>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</si>
  <si>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</si>
  <si>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</si>
  <si>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</si>
  <si>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</si>
  <si>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</si>
  <si>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</si>
  <si>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</si>
  <si>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</si>
  <si>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</si>
  <si>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</si>
  <si>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</si>
  <si>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</si>
  <si>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</si>
  <si>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</si>
  <si>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</si>
  <si>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</si>
  <si>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</si>
  <si>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</si>
  <si>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</si>
  <si>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</si>
  <si>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</si>
  <si>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</si>
  <si>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</si>
  <si>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</si>
  <si>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</si>
  <si>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</si>
  <si>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</si>
  <si>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</si>
  <si>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</si>
  <si>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</si>
  <si>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</si>
  <si>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</si>
  <si>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</si>
  <si>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</si>
  <si>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</si>
  <si>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</si>
  <si>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</si>
  <si>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</si>
  <si>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</si>
  <si>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</si>
  <si>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</si>
  <si>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</si>
  <si>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</si>
  <si>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</si>
  <si>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</si>
  <si>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</si>
  <si>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</si>
  <si>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</si>
  <si>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</si>
  <si>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</si>
  <si>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</si>
  <si>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</si>
  <si>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</si>
  <si>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</si>
  <si>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</si>
  <si>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</si>
  <si>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</si>
  <si>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</si>
  <si>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</si>
  <si>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</si>
  <si>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</si>
  <si>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</si>
  <si>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</si>
  <si>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</si>
  <si>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</si>
  <si>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</si>
  <si>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</si>
  <si>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</si>
  <si>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</si>
  <si>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</si>
  <si>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</si>
  <si>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</si>
  <si>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</si>
  <si>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</si>
  <si>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</si>
  <si>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</si>
  <si>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</si>
  <si>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</si>
  <si>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</si>
  <si>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</si>
  <si>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</si>
  <si>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</si>
  <si>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</si>
  <si>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</si>
  <si>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</si>
  <si>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</si>
  <si>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</si>
  <si>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</si>
  <si>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</si>
  <si>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</si>
  <si>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</si>
  <si>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</si>
  <si>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</si>
  <si>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</si>
  <si>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</si>
  <si>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</si>
  <si>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</si>
  <si>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</si>
  <si>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</si>
  <si>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</si>
  <si>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</si>
  <si>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</si>
  <si>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</si>
  <si>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</si>
  <si>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</si>
  <si>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</si>
  <si>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</si>
  <si>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</si>
  <si>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</si>
  <si>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</si>
  <si>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</si>
  <si>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</si>
  <si>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</si>
  <si>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</si>
  <si>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</si>
  <si>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</si>
  <si>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</si>
  <si>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</si>
  <si>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</si>
  <si>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</si>
  <si>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</si>
  <si>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</si>
  <si>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</si>
  <si>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</si>
  <si>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</si>
  <si>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</si>
  <si>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</si>
  <si>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</si>
  <si>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</si>
  <si>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</si>
  <si>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</si>
  <si>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</si>
  <si>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</si>
  <si>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</si>
  <si>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</si>
  <si>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</si>
  <si>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</si>
  <si>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</si>
  <si>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</si>
  <si>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</si>
  <si>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</si>
  <si>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</si>
  <si>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</si>
  <si>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</si>
  <si>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</si>
  <si>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</si>
  <si>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</si>
  <si>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</si>
  <si>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</si>
  <si>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</si>
  <si>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</si>
  <si>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</si>
  <si>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</si>
  <si>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</si>
  <si>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</si>
  <si>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</si>
  <si>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</si>
  <si>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</si>
  <si>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</si>
  <si>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</si>
  <si>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</si>
  <si>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</si>
  <si>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</si>
  <si>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</si>
  <si>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</si>
  <si>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</si>
  <si>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</si>
  <si>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</si>
  <si>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</si>
  <si>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</si>
  <si>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</si>
  <si>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</si>
  <si>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</si>
  <si>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</si>
  <si>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</si>
  <si>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</si>
  <si>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</si>
  <si>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</si>
  <si>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</si>
  <si>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</si>
  <si>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</si>
  <si>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</si>
  <si>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</si>
  <si>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</si>
  <si>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</si>
  <si>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</si>
  <si>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</si>
  <si>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</si>
  <si>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</si>
  <si>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</si>
  <si>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</si>
  <si>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</si>
  <si>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</si>
  <si>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</si>
  <si>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</si>
  <si>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</si>
  <si>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</si>
  <si>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</si>
  <si>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</si>
  <si>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</si>
  <si>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</si>
  <si>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</si>
  <si>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</si>
  <si>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</si>
  <si>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</si>
  <si>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</si>
  <si>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</si>
  <si>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</si>
  <si>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</si>
  <si>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</si>
  <si>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</si>
  <si>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</si>
  <si>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</si>
  <si>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</si>
  <si>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</si>
  <si>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</si>
  <si>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</si>
  <si>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</si>
  <si>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</si>
  <si>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</si>
  <si>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</si>
  <si>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</si>
  <si>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</si>
  <si>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</si>
  <si>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</si>
  <si>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</si>
  <si>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</si>
  <si>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</si>
  <si>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</si>
  <si>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</si>
  <si>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</si>
  <si>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</si>
  <si>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</si>
  <si>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</si>
  <si>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</si>
  <si>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</si>
  <si>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</si>
  <si>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</si>
  <si>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</si>
  <si>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</si>
  <si>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</si>
  <si>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</si>
  <si>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</si>
  <si>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</si>
  <si>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</si>
  <si>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</si>
  <si>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</si>
  <si>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</si>
  <si>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</si>
  <si>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</si>
  <si>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</si>
  <si>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</si>
  <si>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</si>
  <si>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</si>
  <si>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</si>
  <si>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</si>
  <si>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</si>
  <si>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</si>
  <si>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</si>
  <si>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</si>
  <si>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</si>
  <si>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</si>
  <si>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</si>
  <si>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</si>
  <si>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</si>
  <si>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</si>
  <si>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</si>
  <si>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</si>
  <si>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</si>
  <si>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</si>
  <si>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</si>
  <si>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</si>
  <si>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</si>
  <si>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</si>
  <si>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</si>
  <si>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</si>
  <si>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</si>
  <si>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</si>
  <si>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</si>
  <si>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</si>
  <si>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</si>
  <si>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</si>
  <si>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</si>
  <si>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</si>
  <si>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</si>
  <si>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</si>
  <si>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</si>
  <si>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</si>
  <si>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</si>
  <si>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</si>
  <si>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</si>
  <si>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</si>
  <si>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</si>
  <si>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</si>
  <si>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</si>
  <si>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</si>
  <si>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</si>
  <si>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</si>
  <si>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</si>
  <si>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</si>
  <si>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</si>
  <si>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</si>
  <si>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</si>
  <si>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</si>
  <si>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</si>
  <si>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</si>
  <si>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</si>
  <si>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</si>
  <si>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</si>
  <si>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</si>
  <si>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</si>
  <si>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</si>
  <si>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</si>
  <si>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</si>
  <si>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</si>
  <si>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</si>
  <si>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</si>
  <si>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</si>
  <si>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</si>
  <si>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</si>
  <si>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</si>
  <si>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</si>
  <si>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</si>
  <si>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</si>
  <si>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</si>
  <si>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</si>
  <si>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</si>
  <si>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</si>
  <si>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</si>
  <si>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</si>
  <si>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</si>
  <si>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</si>
  <si>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</si>
  <si>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</si>
  <si>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</si>
  <si>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</si>
  <si>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</si>
  <si>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</si>
  <si>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</si>
  <si>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</si>
  <si>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</si>
  <si>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</si>
  <si>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</si>
  <si>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</si>
  <si>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</si>
  <si>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</si>
  <si>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</si>
  <si>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</si>
  <si>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</si>
  <si>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</si>
  <si>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</si>
  <si>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</si>
  <si>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</si>
  <si>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</si>
  <si>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</si>
  <si>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</si>
  <si>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</si>
  <si>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</si>
  <si>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</si>
  <si>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</si>
  <si>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</si>
  <si>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</si>
  <si>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</si>
  <si>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</si>
  <si>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</si>
  <si>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</si>
  <si>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</si>
  <si>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</si>
  <si>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</si>
  <si>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</si>
  <si>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</si>
  <si>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</si>
  <si>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</si>
  <si>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</si>
  <si>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</si>
  <si>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</si>
  <si>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</si>
  <si>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</si>
  <si>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</si>
  <si>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</si>
  <si>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</si>
  <si>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</si>
  <si>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</si>
  <si>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</si>
  <si>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</si>
  <si>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</si>
  <si>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</si>
  <si>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</si>
  <si>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</si>
  <si>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</si>
  <si>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</si>
  <si>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</si>
  <si>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</si>
  <si>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</si>
  <si>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</si>
  <si>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</si>
  <si>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</si>
  <si>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</si>
  <si>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</si>
  <si>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</si>
  <si>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</si>
  <si>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</si>
  <si>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</si>
  <si>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</si>
  <si>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</si>
  <si>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</si>
  <si>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</si>
  <si>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</si>
  <si>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</si>
  <si>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</si>
  <si>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</si>
  <si>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</si>
  <si>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</si>
  <si>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</si>
  <si>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</si>
  <si>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</si>
  <si>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</si>
  <si>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</si>
  <si>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</si>
  <si>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</si>
  <si>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</si>
  <si>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</si>
  <si>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</si>
  <si>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</si>
  <si>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</si>
  <si>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</si>
  <si>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</si>
  <si>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</si>
  <si>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</si>
  <si>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</si>
  <si>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</si>
  <si>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</si>
  <si>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</si>
  <si>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</si>
  <si>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</si>
  <si>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</si>
  <si>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</si>
  <si>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</si>
  <si>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</si>
  <si>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</si>
  <si>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</si>
  <si>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</si>
  <si>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</si>
  <si>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</si>
  <si>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</si>
  <si>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</si>
  <si>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</si>
  <si>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</si>
  <si>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</si>
  <si>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</si>
  <si>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</si>
  <si>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</si>
  <si>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</si>
  <si>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</si>
  <si>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</si>
  <si>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</si>
  <si>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</si>
  <si>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</si>
  <si>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</si>
  <si>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</si>
  <si>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</si>
  <si>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</si>
  <si>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</si>
  <si>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</si>
  <si>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</si>
  <si>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</si>
  <si>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</si>
  <si>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</si>
  <si>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</si>
  <si>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</si>
  <si>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</si>
  <si>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</si>
  <si>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</si>
  <si>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</si>
  <si>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</si>
  <si>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</si>
  <si>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</si>
  <si>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</si>
  <si>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</si>
  <si>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</si>
  <si>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</si>
  <si>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</si>
  <si>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</si>
  <si>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</si>
  <si>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</si>
  <si>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</si>
  <si>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</si>
  <si>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</si>
  <si>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</si>
  <si>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</si>
  <si>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</si>
  <si>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</si>
  <si>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</si>
  <si>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</si>
  <si>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</si>
  <si>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</si>
  <si>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</si>
  <si>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</si>
  <si>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</si>
  <si>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</si>
  <si>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</si>
  <si>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</si>
  <si>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</si>
  <si>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</si>
  <si>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</si>
  <si>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</si>
  <si>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</si>
  <si>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</si>
  <si>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</si>
  <si>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</si>
  <si>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</si>
  <si>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</si>
  <si>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</si>
  <si>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</si>
  <si>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</si>
  <si>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</si>
  <si>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</si>
  <si>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</si>
  <si>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</si>
  <si>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</si>
  <si>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</si>
  <si>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</si>
  <si>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</si>
  <si>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</si>
  <si>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</si>
  <si>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</si>
  <si>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</si>
  <si>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</si>
  <si>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</si>
  <si>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</si>
  <si>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</si>
  <si>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</si>
  <si>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</si>
  <si>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</si>
  <si>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</si>
  <si>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</si>
  <si>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</si>
  <si>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</si>
  <si>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</si>
  <si>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</si>
  <si>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</si>
  <si>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</si>
  <si>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</si>
  <si>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</si>
  <si>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</si>
  <si>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</si>
  <si>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</si>
  <si>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</si>
  <si>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</si>
  <si>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</si>
  <si>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</si>
  <si>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</si>
  <si>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</si>
  <si>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</si>
  <si>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</si>
  <si>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</si>
  <si>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</si>
  <si>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</si>
  <si>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</si>
  <si>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</si>
  <si>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</si>
  <si>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</si>
  <si>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</si>
  <si>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</si>
  <si>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</si>
  <si>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</si>
  <si>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</si>
  <si>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</si>
  <si>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</si>
  <si>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</si>
  <si>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</si>
  <si>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</si>
  <si>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</si>
  <si>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</si>
  <si>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</si>
  <si>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</si>
  <si>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</si>
  <si>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</si>
  <si>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</si>
  <si>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</si>
  <si>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</si>
  <si>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</si>
  <si>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</si>
  <si>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</si>
  <si>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</si>
  <si>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</si>
  <si>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</si>
  <si>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</si>
  <si>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</si>
  <si>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</si>
  <si>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</si>
  <si>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</si>
  <si>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</si>
  <si>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</si>
  <si>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</si>
  <si>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</si>
  <si>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</si>
  <si>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</si>
  <si>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</si>
  <si>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</si>
  <si>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</si>
  <si>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</si>
  <si>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</si>
  <si>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</si>
  <si>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(blank)</t>
  </si>
  <si>
    <t>IMPORTS THROUGH WILMINGTON NORTH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</si>
</sst>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07">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15" fillId="0" borderId="0" xfId="0" applyFont="1" applyAlignment="1">
      <alignment horizontal="left"/>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8" fillId="3" borderId="6" xfId="0" applyFont="1" applyFill="1" applyBorder="1" applyAlignment="1">
      <alignment horizontal="center"/>
    </xf>
    <xf numFmtId="0" fontId="8" fillId="3" borderId="0" xfId="0" applyFont="1" applyFill="1" applyAlignment="1">
      <alignment horizontal="center"/>
    </xf>
    <xf numFmtId="0" fontId="8" fillId="2" borderId="2"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4" fillId="0" borderId="2" xfId="0" applyFont="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cellXfs>
  <cellStyles count="5">
    <cellStyle name="Comma" xfId="1" builtinId="3"/>
    <cellStyle name="Currency" xfId="2" builtinId="4"/>
    <cellStyle name="Hyperlink" xfId="4" builtinId="8"/>
    <cellStyle name="Normal" xfId="0" builtinId="0"/>
    <cellStyle name="Percent" xfId="3" builtinId="5"/>
  </cellStyles>
  <dxfs count="68">
    <dxf>
      <numFmt numFmtId="164" formatCode="_(* #,##0_);_(* \(#,##0\);_(* &quot;-&quot;??_);_(@_)"/>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00EFE8"/>
      <color rgb="FFFF8376"/>
      <color rgb="FFE93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50656828</c:v>
                </c:pt>
                <c:pt idx="1">
                  <c:v>52492933</c:v>
                </c:pt>
                <c:pt idx="2">
                  <c:v>70717142</c:v>
                </c:pt>
                <c:pt idx="3">
                  <c:v>68537628</c:v>
                </c:pt>
                <c:pt idx="4">
                  <c:v>75380556</c:v>
                </c:pt>
                <c:pt idx="5">
                  <c:v>76358076</c:v>
                </c:pt>
                <c:pt idx="6">
                  <c:v>63557017.400000006</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16220240.597142858</c:v>
                </c:pt>
                <c:pt idx="1">
                  <c:v>17606658.284322347</c:v>
                </c:pt>
                <c:pt idx="2">
                  <c:v>24912974.476014521</c:v>
                </c:pt>
                <c:pt idx="3">
                  <c:v>25284740.017026685</c:v>
                </c:pt>
                <c:pt idx="4">
                  <c:v>30872449.817357928</c:v>
                </c:pt>
                <c:pt idx="5">
                  <c:v>36672859.576380953</c:v>
                </c:pt>
                <c:pt idx="6">
                  <c:v>22979412.638372865</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0.32019850506910652</c:v>
                </c:pt>
                <c:pt idx="1">
                  <c:v>0.3354100690910593</c:v>
                </c:pt>
                <c:pt idx="2">
                  <c:v>0.35229045987201407</c:v>
                </c:pt>
                <c:pt idx="3">
                  <c:v>0.36891764064298643</c:v>
                </c:pt>
                <c:pt idx="4">
                  <c:v>0.4095545516718917</c:v>
                </c:pt>
                <c:pt idx="5">
                  <c:v>0.48027479865235151</c:v>
                </c:pt>
                <c:pt idx="6">
                  <c:v>0.36155586870526846</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54"/>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6"/>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29172895</c:v>
                </c:pt>
                <c:pt idx="1">
                  <c:v>47185181</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0.50198580044257513</c:v>
                </c:pt>
                <c:pt idx="1">
                  <c:v>0.46685166956504326</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14644379.047802197</c:v>
                </c:pt>
                <c:pt idx="1">
                  <c:v>22028480.528578758</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6"/>
          <c:order val="0"/>
          <c:tx>
            <c:v>BRAZIL</c:v>
          </c:tx>
          <c:spPr>
            <a:solidFill>
              <a:srgbClr val="C00000"/>
            </a:solidFill>
            <a:ln w="25400">
              <a:solidFill>
                <a:srgbClr val="C0000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Historic!$D$2:$D$15</c:f>
              <c:numCache>
                <c:formatCode>_(* #,##0_);_(* \(#,##0\);_(* "-"??_);_(@_)</c:formatCode>
                <c:ptCount val="14"/>
                <c:pt idx="6">
                  <c:v>195384</c:v>
                </c:pt>
                <c:pt idx="13">
                  <c:v>335881</c:v>
                </c:pt>
              </c:numCache>
            </c:numRef>
          </c:val>
          <c:extLst>
            <c:ext xmlns:c16="http://schemas.microsoft.com/office/drawing/2014/chart" uri="{C3380CC4-5D6E-409C-BE32-E72D297353CC}">
              <c16:uniqueId val="{00000000-9073-644F-A15D-D93FF588401B}"/>
            </c:ext>
          </c:extLst>
        </c:ser>
        <c:ser>
          <c:idx val="7"/>
          <c:order val="1"/>
          <c:tx>
            <c:v>DOM. REP.</c:v>
          </c:tx>
          <c:spPr>
            <a:solidFill>
              <a:srgbClr val="FFC000"/>
            </a:solidFill>
            <a:ln w="25400">
              <a:solidFill>
                <a:srgbClr val="FFC00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Historic!$I$2:$I$15</c:f>
              <c:numCache>
                <c:formatCode>_(* #,##0_);_(* \(#,##0\);_(* "-"??_);_(@_)</c:formatCode>
                <c:ptCount val="14"/>
                <c:pt idx="1">
                  <c:v>20368</c:v>
                </c:pt>
                <c:pt idx="2">
                  <c:v>6899</c:v>
                </c:pt>
                <c:pt idx="6">
                  <c:v>14538</c:v>
                </c:pt>
                <c:pt idx="7">
                  <c:v>9031</c:v>
                </c:pt>
                <c:pt idx="8">
                  <c:v>11114</c:v>
                </c:pt>
                <c:pt idx="9">
                  <c:v>4490</c:v>
                </c:pt>
              </c:numCache>
            </c:numRef>
          </c:val>
          <c:extLst>
            <c:ext xmlns:c16="http://schemas.microsoft.com/office/drawing/2014/chart" uri="{C3380CC4-5D6E-409C-BE32-E72D297353CC}">
              <c16:uniqueId val="{00000000-D1D2-DC4C-A799-8E857AFEFDCB}"/>
            </c:ext>
          </c:extLst>
        </c:ser>
        <c:ser>
          <c:idx val="0"/>
          <c:order val="2"/>
          <c:tx>
            <c:v>GUATEMALA</c:v>
          </c:tx>
          <c:spPr>
            <a:solidFill>
              <a:srgbClr val="FFFF00"/>
            </a:solidFill>
            <a:ln w="25400">
              <a:solidFill>
                <a:srgbClr val="FFFF0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Historic!$L$2:$L$15</c:f>
              <c:numCache>
                <c:formatCode>_(* #,##0_);_(* \(#,##0\);_(* "-"??_);_(@_)</c:formatCode>
                <c:ptCount val="14"/>
                <c:pt idx="1">
                  <c:v>1822669</c:v>
                </c:pt>
                <c:pt idx="2">
                  <c:v>2808445</c:v>
                </c:pt>
                <c:pt idx="5">
                  <c:v>1063197</c:v>
                </c:pt>
                <c:pt idx="6">
                  <c:v>5657104</c:v>
                </c:pt>
                <c:pt idx="7">
                  <c:v>1974424</c:v>
                </c:pt>
                <c:pt idx="8">
                  <c:v>1365188</c:v>
                </c:pt>
                <c:pt idx="9">
                  <c:v>1261168</c:v>
                </c:pt>
                <c:pt idx="12">
                  <c:v>8705101</c:v>
                </c:pt>
                <c:pt idx="13">
                  <c:v>5332473</c:v>
                </c:pt>
              </c:numCache>
            </c:numRef>
          </c:val>
          <c:extLst>
            <c:ext xmlns:c16="http://schemas.microsoft.com/office/drawing/2014/chart" uri="{C3380CC4-5D6E-409C-BE32-E72D297353CC}">
              <c16:uniqueId val="{00000000-8C0F-544B-B111-F60BDD3B2E4A}"/>
            </c:ext>
          </c:extLst>
        </c:ser>
        <c:ser>
          <c:idx val="1"/>
          <c:order val="3"/>
          <c:tx>
            <c:v>HONDURAS</c:v>
          </c:tx>
          <c:spPr>
            <a:solidFill>
              <a:srgbClr val="00B050"/>
            </a:solidFill>
            <a:ln w="25400">
              <a:solidFill>
                <a:srgbClr val="00B05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Historic!$M$2:$M$15</c:f>
              <c:numCache>
                <c:formatCode>_(* #,##0_);_(* \(#,##0\);_(* "-"??_);_(@_)</c:formatCode>
                <c:ptCount val="14"/>
                <c:pt idx="6">
                  <c:v>321750</c:v>
                </c:pt>
              </c:numCache>
            </c:numRef>
          </c:val>
          <c:extLst>
            <c:ext xmlns:c16="http://schemas.microsoft.com/office/drawing/2014/chart" uri="{C3380CC4-5D6E-409C-BE32-E72D297353CC}">
              <c16:uniqueId val="{00000000-6AAF-F942-8418-F14F53729BEC}"/>
            </c:ext>
          </c:extLst>
        </c:ser>
        <c:ser>
          <c:idx val="14"/>
          <c:order val="4"/>
          <c:tx>
            <c:v>MEXICO</c:v>
          </c:tx>
          <c:spPr>
            <a:solidFill>
              <a:srgbClr val="00B0F0"/>
            </a:solidFill>
            <a:ln w="25400">
              <a:solidFill>
                <a:srgbClr val="00B0F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Historic!$P$2:$P$15</c:f>
              <c:numCache>
                <c:formatCode>_(* #,##0_);_(* \(#,##0\);_(* "-"??_);_(@_)</c:formatCode>
                <c:ptCount val="14"/>
                <c:pt idx="1">
                  <c:v>4133237</c:v>
                </c:pt>
                <c:pt idx="2">
                  <c:v>3172421</c:v>
                </c:pt>
                <c:pt idx="5">
                  <c:v>3878553</c:v>
                </c:pt>
                <c:pt idx="6">
                  <c:v>6078330</c:v>
                </c:pt>
                <c:pt idx="7">
                  <c:v>5597225</c:v>
                </c:pt>
                <c:pt idx="8">
                  <c:v>4121623</c:v>
                </c:pt>
                <c:pt idx="9">
                  <c:v>5191461</c:v>
                </c:pt>
                <c:pt idx="12">
                  <c:v>7522852</c:v>
                </c:pt>
                <c:pt idx="13">
                  <c:v>5753150</c:v>
                </c:pt>
              </c:numCache>
            </c:numRef>
          </c:val>
          <c:extLst>
            <c:ext xmlns:c16="http://schemas.microsoft.com/office/drawing/2014/chart" uri="{C3380CC4-5D6E-409C-BE32-E72D297353CC}">
              <c16:uniqueId val="{0000000F-2196-F441-B381-68A0867A5881}"/>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1"/>
        <c:tickMarkSkip val="1"/>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28840098461184127"/>
          <c:y val="8.8356418793862121E-2"/>
          <c:w val="0.49246207660971081"/>
          <c:h val="3.3678622301149048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a:noFill/>
            </a:ln>
            <a:effectLst/>
          </c:spPr>
          <c:cat>
            <c:strRef>
              <c:f>Historic!$CD$2:$CD$15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Historic!$DC$2:$DC$15</c:f>
              <c:numCache>
                <c:formatCode>#,##0;[Red]#,##0</c:formatCode>
                <c:ptCount val="14"/>
                <c:pt idx="0">
                  <c:v>0</c:v>
                </c:pt>
                <c:pt idx="1">
                  <c:v>3375380.8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Historic!$DD$2:$DD$15</c:f>
              <c:numCache>
                <c:formatCode>#,##0;[Red]#,##0</c:formatCode>
                <c:ptCount val="14"/>
                <c:pt idx="0">
                  <c:v>0</c:v>
                </c:pt>
                <c:pt idx="1">
                  <c:v>3375380.8</c:v>
                </c:pt>
                <c:pt idx="2">
                  <c:v>3470961</c:v>
                </c:pt>
                <c:pt idx="3">
                  <c:v>-4996275.8000000007</c:v>
                </c:pt>
                <c:pt idx="4">
                  <c:v>-8953522.6000000015</c:v>
                </c:pt>
                <c:pt idx="5">
                  <c:v>-9686524.4000000022</c:v>
                </c:pt>
                <c:pt idx="6">
                  <c:v>-295288.00000000186</c:v>
                </c:pt>
                <c:pt idx="7">
                  <c:v>3498409.399999998</c:v>
                </c:pt>
                <c:pt idx="8">
                  <c:v>4772867.5999999978</c:v>
                </c:pt>
                <c:pt idx="9">
                  <c:v>5622898.5999999978</c:v>
                </c:pt>
                <c:pt idx="10">
                  <c:v>-2685575.8000000026</c:v>
                </c:pt>
                <c:pt idx="11">
                  <c:v>-8215470.4000000022</c:v>
                </c:pt>
                <c:pt idx="12">
                  <c:v>4222501.3999999985</c:v>
                </c:pt>
                <c:pt idx="13">
                  <c:v>12801058.599999998</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1"/>
        <c:minorUnit val="1"/>
      </c:dateAx>
      <c:valAx>
        <c:axId val="1412918352"/>
        <c:scaling>
          <c:orientation val="minMax"/>
          <c:max val="25000000"/>
          <c:min val="-2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50000000"/>
          <c:min val="-5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no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1"/>
          <c:order val="0"/>
          <c:tx>
            <c:v>BRAZIL</c:v>
          </c:tx>
          <c:spPr>
            <a:solidFill>
              <a:srgbClr val="C00000">
                <a:alpha val="50000"/>
              </a:srgbClr>
            </a:solidFill>
            <a:ln>
              <a:solidFill>
                <a:srgbClr val="C0000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Historic!$CG$2:$CG$15</c:f>
              <c:numCache>
                <c:formatCode>#,##0;[Red]#,##0</c:formatCode>
                <c:ptCount val="14"/>
                <c:pt idx="0">
                  <c:v>0</c:v>
                </c:pt>
                <c:pt idx="1">
                  <c:v>0</c:v>
                </c:pt>
                <c:pt idx="2">
                  <c:v>-32018</c:v>
                </c:pt>
                <c:pt idx="3">
                  <c:v>-72331.199999999997</c:v>
                </c:pt>
                <c:pt idx="4">
                  <c:v>-47039.6</c:v>
                </c:pt>
                <c:pt idx="5">
                  <c:v>-7392</c:v>
                </c:pt>
                <c:pt idx="6">
                  <c:v>195384</c:v>
                </c:pt>
                <c:pt idx="7">
                  <c:v>0</c:v>
                </c:pt>
                <c:pt idx="8">
                  <c:v>0</c:v>
                </c:pt>
                <c:pt idx="9">
                  <c:v>0</c:v>
                </c:pt>
                <c:pt idx="10">
                  <c:v>-84405.2</c:v>
                </c:pt>
                <c:pt idx="11">
                  <c:v>0</c:v>
                </c:pt>
                <c:pt idx="12">
                  <c:v>-23232</c:v>
                </c:pt>
                <c:pt idx="13">
                  <c:v>335881</c:v>
                </c:pt>
              </c:numCache>
            </c:numRef>
          </c:val>
          <c:extLst>
            <c:ext xmlns:c16="http://schemas.microsoft.com/office/drawing/2014/chart" uri="{C3380CC4-5D6E-409C-BE32-E72D297353CC}">
              <c16:uniqueId val="{00000001-69CD-3144-A1EE-EBC4EFE43533}"/>
            </c:ext>
          </c:extLst>
        </c:ser>
        <c:ser>
          <c:idx val="7"/>
          <c:order val="1"/>
          <c:tx>
            <c:v>DOM. REP.</c:v>
          </c:tx>
          <c:spPr>
            <a:solidFill>
              <a:srgbClr val="FFC000">
                <a:alpha val="50000"/>
              </a:srgbClr>
            </a:solidFill>
            <a:ln w="25400">
              <a:solidFill>
                <a:srgbClr val="FFC00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Historic!$CL$2:$CL$15</c:f>
              <c:numCache>
                <c:formatCode>#,##0;[Red]#,##0</c:formatCode>
                <c:ptCount val="14"/>
                <c:pt idx="0">
                  <c:v>0</c:v>
                </c:pt>
                <c:pt idx="1">
                  <c:v>14301.2</c:v>
                </c:pt>
                <c:pt idx="2">
                  <c:v>-5903.2000000000007</c:v>
                </c:pt>
                <c:pt idx="3">
                  <c:v>-10076</c:v>
                </c:pt>
                <c:pt idx="4">
                  <c:v>-8532</c:v>
                </c:pt>
                <c:pt idx="5">
                  <c:v>-2304.1999999999998</c:v>
                </c:pt>
                <c:pt idx="6">
                  <c:v>13318.8</c:v>
                </c:pt>
                <c:pt idx="7">
                  <c:v>8201.2000000000007</c:v>
                </c:pt>
                <c:pt idx="8">
                  <c:v>11114</c:v>
                </c:pt>
                <c:pt idx="9">
                  <c:v>-11433.6</c:v>
                </c:pt>
                <c:pt idx="10">
                  <c:v>-204.6</c:v>
                </c:pt>
                <c:pt idx="11">
                  <c:v>-12366.8</c:v>
                </c:pt>
                <c:pt idx="12">
                  <c:v>0</c:v>
                </c:pt>
                <c:pt idx="13">
                  <c:v>0</c:v>
                </c:pt>
              </c:numCache>
            </c:numRef>
          </c:val>
          <c:extLst>
            <c:ext xmlns:c16="http://schemas.microsoft.com/office/drawing/2014/chart" uri="{C3380CC4-5D6E-409C-BE32-E72D297353CC}">
              <c16:uniqueId val="{00000000-584A-8249-B722-1BEC7EC361DD}"/>
            </c:ext>
          </c:extLst>
        </c:ser>
        <c:ser>
          <c:idx val="5"/>
          <c:order val="2"/>
          <c:tx>
            <c:v>GUATEMALA</c:v>
          </c:tx>
          <c:spPr>
            <a:solidFill>
              <a:srgbClr val="FFFF00">
                <a:alpha val="50000"/>
              </a:srgbClr>
            </a:solidFill>
            <a:ln w="25400">
              <a:solidFill>
                <a:srgbClr val="FFFF0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Historic!$CO$2:$CO$15</c:f>
              <c:numCache>
                <c:formatCode>#,##0;[Red]#,##0</c:formatCode>
                <c:ptCount val="14"/>
                <c:pt idx="0">
                  <c:v>0</c:v>
                </c:pt>
                <c:pt idx="1">
                  <c:v>1053657.2</c:v>
                </c:pt>
                <c:pt idx="2">
                  <c:v>1421282</c:v>
                </c:pt>
                <c:pt idx="3">
                  <c:v>-4027700.4</c:v>
                </c:pt>
                <c:pt idx="4">
                  <c:v>-737158</c:v>
                </c:pt>
                <c:pt idx="5">
                  <c:v>127902.80000000005</c:v>
                </c:pt>
                <c:pt idx="6">
                  <c:v>4916096.8</c:v>
                </c:pt>
                <c:pt idx="7">
                  <c:v>1465656.8</c:v>
                </c:pt>
                <c:pt idx="8">
                  <c:v>440855.80000000005</c:v>
                </c:pt>
                <c:pt idx="9">
                  <c:v>-671825.39999999991</c:v>
                </c:pt>
                <c:pt idx="10">
                  <c:v>-2888356</c:v>
                </c:pt>
                <c:pt idx="11">
                  <c:v>-997140.8</c:v>
                </c:pt>
                <c:pt idx="12">
                  <c:v>8313575.7999999998</c:v>
                </c:pt>
                <c:pt idx="13">
                  <c:v>4774877.8</c:v>
                </c:pt>
              </c:numCache>
            </c:numRef>
          </c:val>
          <c:extLst>
            <c:ext xmlns:c16="http://schemas.microsoft.com/office/drawing/2014/chart" uri="{C3380CC4-5D6E-409C-BE32-E72D297353CC}">
              <c16:uniqueId val="{00000000-2375-5342-B41A-714DA650F4BB}"/>
            </c:ext>
          </c:extLst>
        </c:ser>
        <c:ser>
          <c:idx val="3"/>
          <c:order val="3"/>
          <c:tx>
            <c:v>HONDURAS</c:v>
          </c:tx>
          <c:spPr>
            <a:solidFill>
              <a:srgbClr val="00B050">
                <a:alpha val="50000"/>
              </a:srgbClr>
            </a:solidFill>
            <a:ln w="25400">
              <a:solidFill>
                <a:srgbClr val="00B05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Historic!$CP$2:$CP$15</c:f>
              <c:numCache>
                <c:formatCode>#,##0;[Red]#,##0</c:formatCode>
                <c:ptCount val="14"/>
                <c:pt idx="0">
                  <c:v>0</c:v>
                </c:pt>
                <c:pt idx="1">
                  <c:v>-136752</c:v>
                </c:pt>
                <c:pt idx="2">
                  <c:v>-210953.60000000001</c:v>
                </c:pt>
                <c:pt idx="3">
                  <c:v>-480711.4</c:v>
                </c:pt>
                <c:pt idx="4">
                  <c:v>0</c:v>
                </c:pt>
                <c:pt idx="5">
                  <c:v>-388784</c:v>
                </c:pt>
                <c:pt idx="6">
                  <c:v>197564.4</c:v>
                </c:pt>
                <c:pt idx="7">
                  <c:v>-21450</c:v>
                </c:pt>
                <c:pt idx="8">
                  <c:v>0</c:v>
                </c:pt>
                <c:pt idx="9">
                  <c:v>0</c:v>
                </c:pt>
                <c:pt idx="10">
                  <c:v>-1225156.2</c:v>
                </c:pt>
                <c:pt idx="11">
                  <c:v>-159667.20000000001</c:v>
                </c:pt>
                <c:pt idx="12">
                  <c:v>0</c:v>
                </c:pt>
                <c:pt idx="13">
                  <c:v>-366643.20000000001</c:v>
                </c:pt>
              </c:numCache>
            </c:numRef>
          </c:val>
          <c:extLst>
            <c:ext xmlns:c16="http://schemas.microsoft.com/office/drawing/2014/chart" uri="{C3380CC4-5D6E-409C-BE32-E72D297353CC}">
              <c16:uniqueId val="{00000000-D568-014D-BD7F-A337714C23AE}"/>
            </c:ext>
          </c:extLst>
        </c:ser>
        <c:ser>
          <c:idx val="14"/>
          <c:order val="4"/>
          <c:tx>
            <c:strRef>
              <c:f>Historic!$CS$1</c:f>
              <c:strCache>
                <c:ptCount val="1"/>
                <c:pt idx="0">
                  <c:v>MEXICO</c:v>
                </c:pt>
              </c:strCache>
            </c:strRef>
          </c:tx>
          <c:spPr>
            <a:solidFill>
              <a:srgbClr val="00B0F0">
                <a:alpha val="50000"/>
              </a:srgbClr>
            </a:solidFill>
            <a:ln w="25400">
              <a:solidFill>
                <a:srgbClr val="00B0F0"/>
              </a:solidFill>
            </a:ln>
            <a:effectLst/>
          </c:spPr>
          <c:cat>
            <c:strRef>
              <c:f>Historic!$A$2:$A$15</c:f>
              <c:strCache>
                <c:ptCount val="1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strCache>
            </c:strRef>
          </c:cat>
          <c:val>
            <c:numRef>
              <c:f>Historic!$CS$2:$CS$15</c:f>
              <c:numCache>
                <c:formatCode>#,##0;[Red]#,##0</c:formatCode>
                <c:ptCount val="14"/>
                <c:pt idx="0">
                  <c:v>0</c:v>
                </c:pt>
                <c:pt idx="1">
                  <c:v>2444178</c:v>
                </c:pt>
                <c:pt idx="2">
                  <c:v>-1076827</c:v>
                </c:pt>
                <c:pt idx="3">
                  <c:v>-3876417.8</c:v>
                </c:pt>
                <c:pt idx="4">
                  <c:v>-3164517.2</c:v>
                </c:pt>
                <c:pt idx="5">
                  <c:v>-462424.40000000037</c:v>
                </c:pt>
                <c:pt idx="6">
                  <c:v>4068872.4</c:v>
                </c:pt>
                <c:pt idx="7">
                  <c:v>2341289.4</c:v>
                </c:pt>
                <c:pt idx="8">
                  <c:v>822488.39999999991</c:v>
                </c:pt>
                <c:pt idx="9">
                  <c:v>1533290</c:v>
                </c:pt>
                <c:pt idx="10">
                  <c:v>-4110352.4</c:v>
                </c:pt>
                <c:pt idx="11">
                  <c:v>-4360719.8</c:v>
                </c:pt>
                <c:pt idx="12">
                  <c:v>4147628</c:v>
                </c:pt>
                <c:pt idx="13">
                  <c:v>3834441.6</c:v>
                </c:pt>
              </c:numCache>
            </c:numRef>
          </c:val>
          <c:extLst>
            <c:ext xmlns:c16="http://schemas.microsoft.com/office/drawing/2014/chart" uri="{C3380CC4-5D6E-409C-BE32-E72D297353CC}">
              <c16:uniqueId val="{00000009-CB8B-EF45-9BBF-95BCB498B5EA}"/>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1"/>
        <c:tickMarkSkip val="1"/>
        <c:noMultiLvlLbl val="0"/>
      </c:catAx>
      <c:valAx>
        <c:axId val="1349452528"/>
        <c:scaling>
          <c:orientation val="minMax"/>
          <c:max val="10000000"/>
          <c:min val="-10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2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24939423339907008"/>
          <c:y val="7.4251426418053532E-2"/>
          <c:w val="0.49246207660971081"/>
          <c:h val="3.3678622301149048E-2"/>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50656828</c:v>
                </c:pt>
                <c:pt idx="1">
                  <c:v>52492933</c:v>
                </c:pt>
                <c:pt idx="2">
                  <c:v>70717142</c:v>
                </c:pt>
                <c:pt idx="3">
                  <c:v>68537628</c:v>
                </c:pt>
                <c:pt idx="4">
                  <c:v>75380556</c:v>
                </c:pt>
                <c:pt idx="5">
                  <c:v>76358076</c:v>
                </c:pt>
                <c:pt idx="6">
                  <c:v>63557017.400000006</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16220240.597142858</c:v>
                </c:pt>
                <c:pt idx="1">
                  <c:v>17606658.284322347</c:v>
                </c:pt>
                <c:pt idx="2">
                  <c:v>24912974.476014521</c:v>
                </c:pt>
                <c:pt idx="3">
                  <c:v>25284740.017026685</c:v>
                </c:pt>
                <c:pt idx="4">
                  <c:v>30872449.817357928</c:v>
                </c:pt>
                <c:pt idx="5">
                  <c:v>36672859.576380953</c:v>
                </c:pt>
                <c:pt idx="6">
                  <c:v>22979412.638372865</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0.32019850506910652</c:v>
                </c:pt>
                <c:pt idx="1">
                  <c:v>0.3354100690910593</c:v>
                </c:pt>
                <c:pt idx="2">
                  <c:v>0.35229045987201407</c:v>
                </c:pt>
                <c:pt idx="3">
                  <c:v>0.36891764064298643</c:v>
                </c:pt>
                <c:pt idx="4">
                  <c:v>0.4095545516718917</c:v>
                </c:pt>
                <c:pt idx="5">
                  <c:v>0.48027479865235151</c:v>
                </c:pt>
                <c:pt idx="6">
                  <c:v>0.36155586870526846</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54"/>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6"/>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28474340</c:v>
                </c:pt>
                <c:pt idx="1">
                  <c:v>25708835</c:v>
                </c:pt>
                <c:pt idx="2">
                  <c:v>34646674</c:v>
                </c:pt>
                <c:pt idx="3">
                  <c:v>37077116</c:v>
                </c:pt>
                <c:pt idx="4">
                  <c:v>44537207</c:v>
                </c:pt>
                <c:pt idx="5">
                  <c:v>47185181</c:v>
                </c:pt>
                <c:pt idx="6">
                  <c:v>34088834.399999999</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9190412.6866666693</c:v>
                </c:pt>
                <c:pt idx="1">
                  <c:v>8454753.0075457878</c:v>
                </c:pt>
                <c:pt idx="2">
                  <c:v>12170887.674393641</c:v>
                </c:pt>
                <c:pt idx="3">
                  <c:v>13591679.755574809</c:v>
                </c:pt>
                <c:pt idx="4">
                  <c:v>18360897.660890114</c:v>
                </c:pt>
                <c:pt idx="5">
                  <c:v>22028480.528578758</c:v>
                </c:pt>
                <c:pt idx="6">
                  <c:v>12353726.157014202</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0.32276121893138415</c:v>
                </c:pt>
                <c:pt idx="1">
                  <c:v>0.32886566067835388</c:v>
                </c:pt>
                <c:pt idx="2">
                  <c:v>0.35128588892525847</c:v>
                </c:pt>
                <c:pt idx="3">
                  <c:v>0.36657866689455593</c:v>
                </c:pt>
                <c:pt idx="4">
                  <c:v>0.41225974634848822</c:v>
                </c:pt>
                <c:pt idx="5">
                  <c:v>0.46685166956504326</c:v>
                </c:pt>
                <c:pt idx="6">
                  <c:v>0.36239802194627702</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ax val="48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12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6"/>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15"/>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6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6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6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60"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60"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60"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60"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6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181000" y="38989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37973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871" y="42364"/>
          <a:ext cx="1081063" cy="414836"/>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63" y="42364"/>
          <a:ext cx="1021295" cy="414836"/>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673.216847453703" createdVersion="6" refreshedVersion="8" minRefreshableVersion="3" recordCount="6391"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m/>
        <s v="OKLAHOMA" u="1"/>
        <s v="ALABAMA" u="1"/>
        <s v="MISSISSIPPI" u="1"/>
        <s v="CALIFORNIA-IMPERIAL VAL" u="1"/>
        <s v="CALIFORNIA-CENTRAL" u="1"/>
        <s v="CALIFORNIA-SOUTH"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1-15T00:00:00" count="2067">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1-14T00:00:00"/>
        <d v="2025-01-13T00:00:00"/>
        <d v="2025-01-10T00:00:00"/>
        <d v="2025-01-09T00:00:00"/>
        <d v="2025-01-08T00:00:00"/>
        <d v="2025-01-07T00:00:00"/>
        <d v="2025-01-06T00:00:00"/>
        <d v="2025-01-03T00:00:00"/>
        <d v="2025-01-02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2800000" maxValue="28960000"/>
    </cacheField>
    <cacheField name="Trans Mode" numFmtId="0">
      <sharedItems containsBlank="1"/>
    </cacheField>
    <cacheField name="Package Count" numFmtId="0">
      <sharedItems containsString="0" containsBlank="1" containsNumber="1" containsInteger="1" minValue="-28000" maxValue="289600"/>
    </cacheField>
    <cacheField name="Car/Van Count" numFmtId="0">
      <sharedItems containsNonDate="0" containsString="0" containsBlank="1"/>
    </cacheField>
    <cacheField name="Season" numFmtId="0">
      <sharedItems containsString="0" containsBlank="1" containsNumber="1" containsInteger="1" minValue="2023" maxValue="2024"/>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91">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3"/>
    <s v="No"/>
    <s v="N/A"/>
    <s v="SEEDLESS"/>
    <x v="320"/>
    <s v="IMPORTS THROUGH FREEPORT TEXAS"/>
    <n v="538507"/>
    <s v="Boat"/>
    <m/>
    <m/>
    <n v="2024"/>
    <s v="N/A"/>
    <s v="I (import)"/>
    <m/>
  </r>
  <r>
    <s v="Watermelons"/>
    <x v="5"/>
    <s v="No"/>
    <s v="N/A"/>
    <s v="SEEDLESS"/>
    <x v="320"/>
    <s v="IMPORTS THROUGH PHILADELPHIA-CAMDEN PENNSYLVANIA-NEW JERSEY"/>
    <n v="335881"/>
    <s v="Boat"/>
    <m/>
    <m/>
    <n v="2024"/>
    <s v="N/A"/>
    <s v="I (import)"/>
    <m/>
  </r>
  <r>
    <s v="Watermelons"/>
    <x v="3"/>
    <s v="No"/>
    <s v="N/A"/>
    <s v="N/A"/>
    <x v="320"/>
    <s v="IMPORTS THROUGH PHILADELPHIA-CAMDEN PENNSYLVANIA-NEW JERSEY"/>
    <n v="170280"/>
    <s v="Boat"/>
    <m/>
    <m/>
    <n v="2024"/>
    <s v="N/A"/>
    <s v="I (import)"/>
    <m/>
  </r>
  <r>
    <s v="Watermelons"/>
    <x v="3"/>
    <s v="No"/>
    <s v="N/A"/>
    <s v="RED FLESH SEEDLESS MINIATURE"/>
    <x v="320"/>
    <s v="IMPORTS THROUGH PHILADELPHIA-CAMDEN PENNSYLVANIA-NEW JERSEY"/>
    <n v="679250"/>
    <s v="Boat"/>
    <m/>
    <m/>
    <n v="2024"/>
    <s v="N/A"/>
    <s v="I (import)"/>
    <m/>
  </r>
  <r>
    <s v="Watermelons"/>
    <x v="3"/>
    <s v="No"/>
    <s v="N/A"/>
    <s v="SEEDLESS"/>
    <x v="320"/>
    <s v="IMPORTS THROUGH PHILADELPHIA-CAMDEN PENNSYLVANIA-NEW JERSEY"/>
    <n v="289472"/>
    <s v="Boat"/>
    <m/>
    <m/>
    <n v="2024"/>
    <s v="N/A"/>
    <s v="I (import)"/>
    <m/>
  </r>
  <r>
    <s v="Watermelons"/>
    <x v="3"/>
    <s v="No"/>
    <s v="N/A"/>
    <s v="N/A"/>
    <x v="320"/>
    <s v="IMPORTS THROUGH PORT CANAVERAL FLORIDA"/>
    <n v="257800"/>
    <s v="Boat"/>
    <m/>
    <m/>
    <n v="2024"/>
    <s v="N/A"/>
    <s v="I (import)"/>
    <m/>
  </r>
  <r>
    <s v="Watermelons"/>
    <x v="3"/>
    <s v="No"/>
    <s v="N/A"/>
    <s v="SEEDLESS"/>
    <x v="320"/>
    <s v="IMPORTS THROUGH PORT CANAVERAL FLORIDA"/>
    <n v="738461"/>
    <s v="Boat"/>
    <m/>
    <m/>
    <n v="2024"/>
    <s v="N/A"/>
    <s v="I (import)"/>
    <m/>
  </r>
  <r>
    <s v="Watermelons"/>
    <x v="3"/>
    <s v="No"/>
    <s v="N/A"/>
    <s v="N/A"/>
    <x v="320"/>
    <s v="IMPORTS THROUGH SOUTH FLORIDA/TAMPA"/>
    <n v="863276"/>
    <s v="Boat"/>
    <m/>
    <m/>
    <n v="2024"/>
    <s v="N/A"/>
    <s v="I (import)"/>
    <m/>
  </r>
  <r>
    <s v="Watermelons"/>
    <x v="3"/>
    <s v="No"/>
    <s v="N/A"/>
    <s v="SEEDLESS"/>
    <x v="320"/>
    <s v="IMPORTS THROUGH SOUTH FLORIDA/TAMPA"/>
    <n v="1611049"/>
    <s v="Boat"/>
    <m/>
    <m/>
    <n v="2024"/>
    <s v="N/A"/>
    <s v="I (import)"/>
    <m/>
  </r>
  <r>
    <s v="Watermelons"/>
    <x v="3"/>
    <s v="No"/>
    <s v="N/A"/>
    <s v="SEEDLESS"/>
    <x v="320"/>
    <s v="IMPORTS THROUGH WILMINGTON NORTH CAROLINA"/>
    <n v="184378"/>
    <s v="Boat"/>
    <m/>
    <m/>
    <n v="2024"/>
    <s v="N/A"/>
    <s v="I (import)"/>
    <m/>
  </r>
  <r>
    <s v="Watermelons"/>
    <x v="1"/>
    <s v="No"/>
    <s v="N/A"/>
    <s v="N/A"/>
    <x v="320"/>
    <s v="MEXICO CROSSINGS THROUGH NOGALES ARIZONA"/>
    <n v="292992"/>
    <s v="Truck"/>
    <m/>
    <m/>
    <n v="2024"/>
    <s v="N/A"/>
    <s v="I (import)"/>
    <m/>
  </r>
  <r>
    <s v="Watermelons"/>
    <x v="1"/>
    <s v="Yes"/>
    <s v="N/A"/>
    <s v="SEEDLESS"/>
    <x v="320"/>
    <s v="MEXICO CROSSINGS THROUGH NOGALES ARIZONA"/>
    <n v="106891"/>
    <s v="Truck"/>
    <m/>
    <m/>
    <n v="2024"/>
    <s v="N/A"/>
    <s v="I (import)"/>
    <m/>
  </r>
  <r>
    <s v="Watermelons"/>
    <x v="1"/>
    <s v="No"/>
    <s v="N/A"/>
    <s v="SEEDLESS"/>
    <x v="320"/>
    <s v="MEXICO CROSSINGS THROUGH NOGALES ARIZONA"/>
    <n v="1364370"/>
    <s v="Truck"/>
    <m/>
    <m/>
    <n v="2024"/>
    <s v="N/A"/>
    <s v="I (import)"/>
    <m/>
  </r>
  <r>
    <s v="Watermelons"/>
    <x v="1"/>
    <s v="No"/>
    <s v="N/A"/>
    <s v="N/A"/>
    <x v="320"/>
    <s v="MEXICO CROSSINGS THROUGH OTAY MESA CALIFORNIA"/>
    <n v="36436"/>
    <s v="Truck"/>
    <m/>
    <m/>
    <n v="2024"/>
    <s v="N/A"/>
    <s v="I (import)"/>
    <m/>
  </r>
  <r>
    <s v="Watermelons"/>
    <x v="1"/>
    <s v="No"/>
    <s v="N/A"/>
    <s v="N/A"/>
    <x v="320"/>
    <s v="MEXICO CROSSINGS THROUGH PHARR TEXAS"/>
    <n v="239250"/>
    <s v="Truck"/>
    <m/>
    <m/>
    <n v="2024"/>
    <s v="N/A"/>
    <s v="I (import)"/>
    <m/>
  </r>
  <r>
    <s v="Watermelons"/>
    <x v="1"/>
    <s v="No"/>
    <s v="N/A"/>
    <s v="SEEDLESS"/>
    <x v="320"/>
    <s v="MEXICO CROSSINGS THROUGH PHARR TEXAS"/>
    <n v="312682"/>
    <s v="Truck"/>
    <m/>
    <m/>
    <n v="2024"/>
    <s v="N/A"/>
    <s v="I (import)"/>
    <m/>
  </r>
  <r>
    <s v="Watermelons"/>
    <x v="1"/>
    <s v="No"/>
    <s v="N/A"/>
    <s v="N/A"/>
    <x v="320"/>
    <s v="MEXICO CROSSINGS THROUGH PROGRESO TEXAS"/>
    <n v="3400529"/>
    <s v="Truck"/>
    <m/>
    <m/>
    <n v="2024"/>
    <s v="N/A"/>
    <s v="I (import)"/>
    <m/>
  </r>
  <r>
    <s v="Watermelons"/>
    <x v="1"/>
    <s v="No"/>
    <s v="N/A"/>
    <s v="N/A"/>
    <x v="321"/>
    <s v="MEXICO CROSSINGS THROUGH NOGALES ARIZONA"/>
    <n v="120725"/>
    <s v="Truck"/>
    <m/>
    <m/>
    <n v="2024"/>
    <s v="N/A"/>
    <s v="I (import)"/>
    <m/>
  </r>
  <r>
    <s v="Watermelons"/>
    <x v="1"/>
    <s v="No"/>
    <s v="N/A"/>
    <s v="RED FLESH SEEDLESS MINIATURE"/>
    <x v="321"/>
    <s v="MEXICO CROSSINGS THROUGH NOGALES ARIZONA"/>
    <n v="370179"/>
    <s v="Truck"/>
    <m/>
    <m/>
    <n v="2024"/>
    <s v="N/A"/>
    <s v="I (import)"/>
    <m/>
  </r>
  <r>
    <s v="Watermelons"/>
    <x v="1"/>
    <s v="No"/>
    <s v="N/A"/>
    <s v="SEEDLESS"/>
    <x v="321"/>
    <s v="MEXICO CROSSINGS THROUGH NOGALES ARIZONA"/>
    <n v="3132001"/>
    <s v="Truck"/>
    <m/>
    <m/>
    <n v="2024"/>
    <s v="N/A"/>
    <s v="I (import)"/>
    <m/>
  </r>
  <r>
    <s v="Watermelons"/>
    <x v="1"/>
    <s v="No"/>
    <s v="N/A"/>
    <s v="N/A"/>
    <x v="321"/>
    <s v="MEXICO CROSSINGS THROUGH OTAY MESA CALIFORNIA"/>
    <n v="62047"/>
    <s v="Truck"/>
    <m/>
    <m/>
    <n v="2024"/>
    <s v="N/A"/>
    <s v="I (import)"/>
    <m/>
  </r>
  <r>
    <s v="Watermelons"/>
    <x v="1"/>
    <s v="No"/>
    <s v="N/A"/>
    <s v="SEEDLESS"/>
    <x v="321"/>
    <s v="MEXICO CROSSINGS THROUGH OTAY MESA CALIFORNIA"/>
    <n v="2112"/>
    <s v="Truck"/>
    <m/>
    <m/>
    <n v="2024"/>
    <s v="N/A"/>
    <s v="I (import)"/>
    <m/>
  </r>
  <r>
    <s v="Watermelons"/>
    <x v="1"/>
    <s v="No"/>
    <s v="N/A"/>
    <s v="N/A"/>
    <x v="321"/>
    <s v="MEXICO CROSSINGS THROUGH PHARR TEXAS"/>
    <n v="87318"/>
    <s v="Truck"/>
    <m/>
    <m/>
    <n v="2024"/>
    <s v="N/A"/>
    <s v="I (import)"/>
    <m/>
  </r>
  <r>
    <s v="Watermelons"/>
    <x v="1"/>
    <s v="No"/>
    <s v="N/A"/>
    <s v="SEEDLESS"/>
    <x v="321"/>
    <s v="MEXICO CROSSINGS THROUGH PHARR TEXAS"/>
    <n v="340243"/>
    <s v="Truck"/>
    <m/>
    <m/>
    <n v="2024"/>
    <s v="N/A"/>
    <s v="I (import)"/>
    <m/>
  </r>
  <r>
    <s v="Watermelons"/>
    <x v="1"/>
    <s v="No"/>
    <s v="N/A"/>
    <s v="N/A"/>
    <x v="321"/>
    <s v="MEXICO CROSSINGS THROUGH PROGRESO TEXAS"/>
    <n v="1009226"/>
    <s v="Truck"/>
    <m/>
    <m/>
    <n v="2024"/>
    <s v="N/A"/>
    <s v="I (import)"/>
    <m/>
  </r>
  <r>
    <s v="Watermelons"/>
    <x v="1"/>
    <s v="No"/>
    <s v="N/A"/>
    <s v="SEEDLESS"/>
    <x v="321"/>
    <s v="MEXICO CROSSINGS THROUGH PROGRESO TEXAS"/>
    <n v="2046055"/>
    <s v="Truck"/>
    <m/>
    <m/>
    <n v="2024"/>
    <s v="N/A"/>
    <s v="I (import)"/>
    <m/>
  </r>
  <r>
    <s v="Watermelons"/>
    <x v="1"/>
    <s v="No"/>
    <s v="N/A"/>
    <s v="SEEDLESS"/>
    <x v="321"/>
    <s v="MEXICO CROSSINGS THROUGH RIO GRANDE CITY TEXAS"/>
    <n v="352946"/>
    <s v="Truck"/>
    <m/>
    <m/>
    <n v="2024"/>
    <s v="N/A"/>
    <s v="I (import)"/>
    <m/>
  </r>
  <r>
    <s v="Watermelons"/>
    <x v="3"/>
    <s v="No"/>
    <s v="N/A"/>
    <s v="RED FLESH SEEDLESS MINIATURE"/>
    <x v="321"/>
    <s v="IMPORTS THROUGH LOS ANGELES-LONG BEACH CALIFORNIA"/>
    <n v="107250"/>
    <s v="Boat"/>
    <m/>
    <m/>
    <n v="2024"/>
    <s v="N/A"/>
    <s v="I (import)"/>
    <m/>
  </r>
  <r>
    <s v="Watermelons"/>
    <x v="3"/>
    <s v="No"/>
    <s v="N/A"/>
    <s v="SEEDLESS"/>
    <x v="321"/>
    <s v="IMPORTS THROUGH LOS ANGELES-LONG BEACH CALIFORNIA"/>
    <n v="82964"/>
    <s v="Boat"/>
    <m/>
    <m/>
    <n v="2024"/>
    <s v="N/A"/>
    <s v="I (import)"/>
    <m/>
  </r>
  <r>
    <s v="Watermelons"/>
    <x v="3"/>
    <s v="No"/>
    <s v="N/A"/>
    <s v="N/A"/>
    <x v="321"/>
    <s v="IMPORTS THROUGH PORT CANAVERAL FLORIDA"/>
    <n v="371008"/>
    <s v="Boat"/>
    <m/>
    <m/>
    <n v="2024"/>
    <s v="N/A"/>
    <s v="I (import)"/>
    <m/>
  </r>
  <r>
    <s v="Watermelons"/>
    <x v="3"/>
    <s v="No"/>
    <s v="N/A"/>
    <s v="RED FLESH SEEDLESS MINIATURE"/>
    <x v="321"/>
    <s v="IMPORTS THROUGH PORT CANAVERAL FLORIDA"/>
    <n v="3074500"/>
    <s v="Boat"/>
    <m/>
    <m/>
    <n v="2024"/>
    <s v="N/A"/>
    <s v="I (import)"/>
    <m/>
  </r>
  <r>
    <s v="Watermelons"/>
    <x v="3"/>
    <s v="No"/>
    <s v="N/A"/>
    <s v="SEEDLESS"/>
    <x v="321"/>
    <s v="IMPORTS THROUGH PORT CANAVERAL FLORIDA"/>
    <n v="1430000"/>
    <s v="Boat"/>
    <m/>
    <m/>
    <n v="2024"/>
    <s v="N/A"/>
    <s v="I (import)"/>
    <m/>
  </r>
  <r>
    <s v="Watermelons"/>
    <x v="3"/>
    <s v="No"/>
    <s v="N/A"/>
    <s v="N/A"/>
    <x v="321"/>
    <s v="IMPORTS THROUGH SOUTH FLORIDA/TAMPA"/>
    <n v="135903"/>
    <s v="Boat"/>
    <m/>
    <m/>
    <n v="2024"/>
    <s v="N/A"/>
    <s v="I (import)"/>
    <m/>
  </r>
  <r>
    <s v="Watermelons"/>
    <x v="3"/>
    <s v="No"/>
    <s v="N/A"/>
    <s v="SEEDLESS"/>
    <x v="321"/>
    <s v="IMPORTS THROUGH SOUTH FLORIDA/TAMPA"/>
    <n v="3503476"/>
    <s v="Boat"/>
    <m/>
    <m/>
    <n v="2024"/>
    <s v="N/A"/>
    <s v="I (import)"/>
    <m/>
  </r>
  <r>
    <s v="Watermelons"/>
    <x v="0"/>
    <s v="No"/>
    <s v="N/A"/>
    <s v="N/A"/>
    <x v="322"/>
    <s v="IMPORTS THROUGH SAN JUAN PUERTO RICO"/>
    <n v="4490"/>
    <s v="Boat"/>
    <m/>
    <m/>
    <n v="2024"/>
    <s v="N/A"/>
    <s v="I (import)"/>
    <m/>
  </r>
  <r>
    <s v="Watermelons"/>
    <x v="3"/>
    <s v="No"/>
    <s v="N/A"/>
    <s v="SEEDLESS"/>
    <x v="322"/>
    <s v="IMPORTS THROUGH SOUTH FLORIDA/TAMPA"/>
    <n v="44000"/>
    <s v="Boat"/>
    <m/>
    <m/>
    <n v="2024"/>
    <s v="N/A"/>
    <s v="I (import)"/>
    <m/>
  </r>
  <r>
    <s v="Watermelons"/>
    <x v="3"/>
    <s v="No"/>
    <s v="N/A"/>
    <s v="N/A"/>
    <x v="322"/>
    <s v="IMPORTS THROUGH WILMINGTON DELAWARE"/>
    <n v="340318"/>
    <s v="Boat"/>
    <m/>
    <m/>
    <n v="2024"/>
    <s v="N/A"/>
    <s v="I (import)"/>
    <m/>
  </r>
  <r>
    <s v="Watermelons"/>
    <x v="3"/>
    <s v="No"/>
    <s v="N/A"/>
    <s v="SEEDLESS"/>
    <x v="322"/>
    <s v="IMPORTS THROUGH WILMINGTON DELAWARE"/>
    <n v="168696"/>
    <s v="Boat"/>
    <m/>
    <m/>
    <n v="2024"/>
    <s v="N/A"/>
    <s v="I (import)"/>
    <m/>
  </r>
  <r>
    <s v="Watermelons"/>
    <x v="1"/>
    <s v="No"/>
    <s v="N/A"/>
    <s v="N/A"/>
    <x v="322"/>
    <s v="MEXICO CROSSINGS THROUGH NOGALES ARIZONA"/>
    <n v="333535"/>
    <s v="Truck"/>
    <m/>
    <m/>
    <n v="2024"/>
    <s v="N/A"/>
    <s v="I (import)"/>
    <m/>
  </r>
  <r>
    <s v="Watermelons"/>
    <x v="1"/>
    <s v="No"/>
    <s v="N/A"/>
    <s v="RED FLESH SEEDLESS MINIATURE"/>
    <x v="322"/>
    <s v="MEXICO CROSSINGS THROUGH NOGALES ARIZONA"/>
    <n v="569131"/>
    <s v="Truck"/>
    <m/>
    <m/>
    <n v="2024"/>
    <s v="N/A"/>
    <s v="I (import)"/>
    <m/>
  </r>
  <r>
    <s v="Watermelons"/>
    <x v="1"/>
    <s v="Yes"/>
    <s v="N/A"/>
    <s v="SEEDLESS"/>
    <x v="322"/>
    <s v="MEXICO CROSSINGS THROUGH NOGALES ARIZONA"/>
    <n v="173426"/>
    <s v="Truck"/>
    <m/>
    <m/>
    <n v="2024"/>
    <s v="N/A"/>
    <s v="I (import)"/>
    <m/>
  </r>
  <r>
    <s v="Watermelons"/>
    <x v="1"/>
    <s v="No"/>
    <s v="N/A"/>
    <s v="SEEDLESS"/>
    <x v="322"/>
    <s v="MEXICO CROSSINGS THROUGH NOGALES ARIZONA"/>
    <n v="951799"/>
    <s v="Truck"/>
    <m/>
    <m/>
    <n v="2024"/>
    <s v="N/A"/>
    <s v="I (import)"/>
    <m/>
  </r>
  <r>
    <s v="Watermelons"/>
    <x v="1"/>
    <s v="No"/>
    <s v="N/A"/>
    <s v="N/A"/>
    <x v="322"/>
    <s v="MEXICO CROSSINGS THROUGH OTAY MESA CALIFORNIA"/>
    <n v="15770"/>
    <s v="Truck"/>
    <m/>
    <m/>
    <n v="2024"/>
    <s v="N/A"/>
    <s v="I (import)"/>
    <m/>
  </r>
  <r>
    <s v="Watermelons"/>
    <x v="1"/>
    <s v="No"/>
    <s v="N/A"/>
    <s v="N/A"/>
    <x v="322"/>
    <s v="MEXICO CROSSINGS THROUGH PHARR TEXAS"/>
    <n v="220264"/>
    <s v="Truck"/>
    <m/>
    <m/>
    <n v="2024"/>
    <s v="N/A"/>
    <s v="I (import)"/>
    <m/>
  </r>
  <r>
    <s v="Watermelons"/>
    <x v="1"/>
    <s v="No"/>
    <s v="N/A"/>
    <s v="SEEDLESS"/>
    <x v="322"/>
    <s v="MEXICO CROSSINGS THROUGH PHARR TEXAS"/>
    <n v="43560"/>
    <s v="Truck"/>
    <m/>
    <m/>
    <n v="2024"/>
    <s v="N/A"/>
    <s v="I (import)"/>
    <m/>
  </r>
  <r>
    <s v="Watermelons"/>
    <x v="1"/>
    <s v="No"/>
    <s v="N/A"/>
    <s v="N/A"/>
    <x v="322"/>
    <s v="MEXICO CROSSINGS THROUGH PROGRESO TEXAS"/>
    <n v="2883976"/>
    <s v="Truck"/>
    <m/>
    <m/>
    <n v="2024"/>
    <s v="N/A"/>
    <s v="I (import)"/>
    <m/>
  </r>
  <r>
    <s v="Watermelons"/>
    <x v="3"/>
    <s v="No"/>
    <s v="N/A"/>
    <s v="SEEDLESS"/>
    <x v="322"/>
    <s v="IMPORTS THROUGH LOS ANGELES-LONG BEACH CALIFORNIA"/>
    <n v="396000"/>
    <s v="Boat"/>
    <m/>
    <m/>
    <n v="2024"/>
    <s v="N/A"/>
    <s v="I (import)"/>
    <m/>
  </r>
  <r>
    <s v="Watermelons"/>
    <x v="3"/>
    <s v="No"/>
    <s v="N/A"/>
    <s v="N/A"/>
    <x v="322"/>
    <s v="IMPORTS THROUGH PHILADELPHIA-CAMDEN PENNSYLVANIA-NEW JERSEY"/>
    <n v="271082"/>
    <s v="Boat"/>
    <m/>
    <m/>
    <n v="2024"/>
    <s v="N/A"/>
    <s v="I (import)"/>
    <m/>
  </r>
  <r>
    <s v="Watermelons"/>
    <x v="3"/>
    <s v="No"/>
    <s v="N/A"/>
    <s v="N/A"/>
    <x v="322"/>
    <s v="IMPORTS THROUGH PORT CANAVERAL FLORIDA"/>
    <n v="41072"/>
    <s v="Boat"/>
    <m/>
    <m/>
    <n v="2024"/>
    <s v="N/A"/>
    <s v="I (import)"/>
    <m/>
  </r>
  <r>
    <s v="Watermelons"/>
    <x v="3"/>
    <s v="No"/>
    <s v="N/A"/>
    <s v="N/A"/>
    <x v="323"/>
    <s v="IMPORTS THROUGH PHILADELPHIA-CAMDEN PENNSYLVANIA-NEW JERSEY"/>
    <n v="954021"/>
    <s v="Boat"/>
    <m/>
    <m/>
    <n v="2024"/>
    <s v="N/A"/>
    <s v="I (import)"/>
    <m/>
  </r>
  <r>
    <s v="Watermelons"/>
    <x v="3"/>
    <s v="No"/>
    <s v="N/A"/>
    <s v="SEEDLESS"/>
    <x v="323"/>
    <s v="IMPORTS THROUGH PORT CANAVERAL FLORIDA"/>
    <n v="368993"/>
    <s v="Boat"/>
    <m/>
    <m/>
    <n v="2024"/>
    <s v="N/A"/>
    <s v="I (import)"/>
    <m/>
  </r>
  <r>
    <s v="Watermelons"/>
    <x v="0"/>
    <s v="No"/>
    <s v="N/A"/>
    <s v="N/A"/>
    <x v="323"/>
    <s v="IMPORTS THROUGH SAN JUAN PUERTO RICO"/>
    <n v="11114"/>
    <s v="Boat"/>
    <m/>
    <m/>
    <n v="2024"/>
    <s v="N/A"/>
    <s v="I (import)"/>
    <m/>
  </r>
  <r>
    <s v="Watermelons"/>
    <x v="3"/>
    <s v="No"/>
    <s v="N/A"/>
    <s v="SEEDLESS"/>
    <x v="323"/>
    <s v="IMPORTS THROUGH SOUTH FLORIDA/TAMPA"/>
    <n v="42174"/>
    <s v="Boat"/>
    <m/>
    <m/>
    <n v="2024"/>
    <s v="N/A"/>
    <s v="I (import)"/>
    <m/>
  </r>
  <r>
    <s v="Watermelons"/>
    <x v="1"/>
    <s v="No"/>
    <s v="N/A"/>
    <s v="N/A"/>
    <x v="323"/>
    <s v="MEXICO CROSSINGS THROUGH NOGALES ARIZONA"/>
    <n v="56881"/>
    <s v="Truck"/>
    <m/>
    <m/>
    <n v="2024"/>
    <s v="N/A"/>
    <s v="I (import)"/>
    <m/>
  </r>
  <r>
    <s v="Watermelons"/>
    <x v="1"/>
    <s v="No"/>
    <s v="N/A"/>
    <s v="RED FLESH SEEDLESS MINIATURE"/>
    <x v="323"/>
    <s v="MEXICO CROSSINGS THROUGH NOGALES ARIZONA"/>
    <n v="663481"/>
    <s v="Truck"/>
    <m/>
    <m/>
    <n v="2024"/>
    <s v="N/A"/>
    <s v="I (import)"/>
    <m/>
  </r>
  <r>
    <s v="Watermelons"/>
    <x v="1"/>
    <s v="Yes"/>
    <s v="N/A"/>
    <s v="SEEDLESS"/>
    <x v="323"/>
    <s v="MEXICO CROSSINGS THROUGH NOGALES ARIZONA"/>
    <n v="85450"/>
    <s v="Truck"/>
    <m/>
    <m/>
    <n v="2024"/>
    <s v="N/A"/>
    <s v="I (import)"/>
    <m/>
  </r>
  <r>
    <s v="Watermelons"/>
    <x v="1"/>
    <s v="No"/>
    <s v="N/A"/>
    <s v="SEEDLESS"/>
    <x v="323"/>
    <s v="MEXICO CROSSINGS THROUGH NOGALES ARIZONA"/>
    <n v="698621"/>
    <s v="Truck"/>
    <m/>
    <m/>
    <n v="2024"/>
    <s v="N/A"/>
    <s v="I (import)"/>
    <m/>
  </r>
  <r>
    <s v="Watermelons"/>
    <x v="1"/>
    <s v="No"/>
    <s v="N/A"/>
    <s v="N/A"/>
    <x v="323"/>
    <s v="MEXICO CROSSINGS THROUGH OTAY MESA CALIFORNIA"/>
    <n v="22440"/>
    <s v="Truck"/>
    <m/>
    <m/>
    <n v="2024"/>
    <s v="N/A"/>
    <s v="I (import)"/>
    <m/>
  </r>
  <r>
    <s v="Watermelons"/>
    <x v="1"/>
    <s v="No"/>
    <s v="N/A"/>
    <s v="N/A"/>
    <x v="323"/>
    <s v="MEXICO CROSSINGS THROUGH PHARR TEXAS"/>
    <n v="46332"/>
    <s v="Truck"/>
    <m/>
    <m/>
    <n v="2024"/>
    <s v="N/A"/>
    <s v="I (import)"/>
    <m/>
  </r>
  <r>
    <s v="Watermelons"/>
    <x v="1"/>
    <s v="No"/>
    <s v="N/A"/>
    <s v="SEEDLESS"/>
    <x v="323"/>
    <s v="MEXICO CROSSINGS THROUGH PHARR TEXAS"/>
    <n v="501239"/>
    <s v="Truck"/>
    <m/>
    <m/>
    <n v="2024"/>
    <s v="N/A"/>
    <s v="I (import)"/>
    <m/>
  </r>
  <r>
    <s v="Watermelons"/>
    <x v="1"/>
    <s v="No"/>
    <s v="N/A"/>
    <s v="N/A"/>
    <x v="323"/>
    <s v="MEXICO CROSSINGS THROUGH PROGRESO TEXAS"/>
    <n v="2047179"/>
    <s v="Truck"/>
    <m/>
    <m/>
    <n v="2024"/>
    <s v="N/A"/>
    <s v="I (import)"/>
    <m/>
  </r>
  <r>
    <s v="Watermelons"/>
    <x v="1"/>
    <s v="No"/>
    <s v="N/A"/>
    <s v="N/A"/>
    <x v="324"/>
    <s v="MEXICO CROSSINGS THROUGH NOGALES ARIZONA"/>
    <n v="197932"/>
    <s v="Truck"/>
    <m/>
    <m/>
    <n v="2024"/>
    <s v="N/A"/>
    <s v="I (import)"/>
    <m/>
  </r>
  <r>
    <s v="Watermelons"/>
    <x v="1"/>
    <s v="No"/>
    <s v="N/A"/>
    <s v="RED FLESH SEEDLESS MINIATURE"/>
    <x v="324"/>
    <s v="MEXICO CROSSINGS THROUGH NOGALES ARIZONA"/>
    <n v="384044"/>
    <s v="Truck"/>
    <m/>
    <m/>
    <n v="2024"/>
    <s v="N/A"/>
    <s v="I (import)"/>
    <m/>
  </r>
  <r>
    <s v="Watermelons"/>
    <x v="1"/>
    <s v="No"/>
    <s v="N/A"/>
    <s v="SEEDLESS"/>
    <x v="324"/>
    <s v="MEXICO CROSSINGS THROUGH NOGALES ARIZONA"/>
    <n v="1547981"/>
    <s v="Truck"/>
    <m/>
    <m/>
    <n v="2024"/>
    <s v="N/A"/>
    <s v="I (import)"/>
    <m/>
  </r>
  <r>
    <s v="Watermelons"/>
    <x v="1"/>
    <s v="No"/>
    <s v="N/A"/>
    <s v="N/A"/>
    <x v="324"/>
    <s v="MEXICO CROSSINGS THROUGH OTAY MESA CALIFORNIA"/>
    <n v="19930"/>
    <s v="Truck"/>
    <m/>
    <m/>
    <n v="2024"/>
    <s v="N/A"/>
    <s v="I (import)"/>
    <m/>
  </r>
  <r>
    <s v="Watermelons"/>
    <x v="1"/>
    <s v="No"/>
    <s v="N/A"/>
    <s v="N/A"/>
    <x v="324"/>
    <s v="MEXICO CROSSINGS THROUGH PROGRESO TEXAS"/>
    <n v="851206"/>
    <s v="Truck"/>
    <m/>
    <m/>
    <n v="2024"/>
    <s v="N/A"/>
    <s v="I (import)"/>
    <m/>
  </r>
  <r>
    <s v="Watermelons"/>
    <x v="1"/>
    <s v="No"/>
    <s v="N/A"/>
    <s v="SEEDLESS"/>
    <x v="324"/>
    <s v="MEXICO CROSSINGS THROUGH PROGRESO TEXAS"/>
    <n v="1442364"/>
    <s v="Truck"/>
    <m/>
    <m/>
    <n v="2024"/>
    <s v="N/A"/>
    <s v="I (import)"/>
    <m/>
  </r>
  <r>
    <s v="Watermelons"/>
    <x v="1"/>
    <s v="No"/>
    <s v="N/A"/>
    <s v="SEEDLESS"/>
    <x v="324"/>
    <s v="MEXICO CROSSINGS THROUGH RIO GRANDE CITY TEXAS"/>
    <n v="1153768"/>
    <s v="Truck"/>
    <m/>
    <m/>
    <n v="2024"/>
    <s v="N/A"/>
    <s v="I (import)"/>
    <m/>
  </r>
  <r>
    <s v="Watermelons"/>
    <x v="3"/>
    <s v="No"/>
    <s v="N/A"/>
    <s v="SEEDLESS"/>
    <x v="324"/>
    <s v="IMPORTS THROUGH FREEPORT TEXAS"/>
    <n v="665795"/>
    <s v="Boat"/>
    <m/>
    <m/>
    <n v="2024"/>
    <s v="N/A"/>
    <s v="I (import)"/>
    <m/>
  </r>
  <r>
    <s v="Watermelons"/>
    <x v="3"/>
    <s v="No"/>
    <s v="N/A"/>
    <s v="N/A"/>
    <x v="324"/>
    <s v="IMPORTS THROUGH PORT CANAVERAL FLORIDA"/>
    <n v="378972"/>
    <s v="Boat"/>
    <m/>
    <m/>
    <n v="2024"/>
    <s v="N/A"/>
    <s v="I (import)"/>
    <m/>
  </r>
  <r>
    <s v="Watermelons"/>
    <x v="3"/>
    <s v="No"/>
    <s v="N/A"/>
    <s v="SEEDLESS"/>
    <x v="324"/>
    <s v="IMPORTS THROUGH PORT CANAVERAL FLORIDA"/>
    <n v="799234"/>
    <s v="Boat"/>
    <m/>
    <m/>
    <n v="2024"/>
    <s v="N/A"/>
    <s v="I (import)"/>
    <m/>
  </r>
  <r>
    <s v="Watermelons"/>
    <x v="0"/>
    <s v="No"/>
    <s v="N/A"/>
    <s v="N/A"/>
    <x v="324"/>
    <s v="IMPORTS THROUGH SAN JUAN PUERTO RICO"/>
    <n v="9031"/>
    <s v="Boat"/>
    <m/>
    <m/>
    <n v="2024"/>
    <s v="N/A"/>
    <s v="I (import)"/>
    <m/>
  </r>
  <r>
    <s v="Watermelons"/>
    <x v="3"/>
    <s v="No"/>
    <s v="N/A"/>
    <s v="N/A"/>
    <x v="324"/>
    <s v="IMPORTS THROUGH SOUTH FLORIDA/TAMPA"/>
    <n v="130423"/>
    <s v="Boat"/>
    <m/>
    <m/>
    <n v="2024"/>
    <s v="N/A"/>
    <s v="I (import)"/>
    <m/>
  </r>
  <r>
    <s v="Watermelons"/>
    <x v="1"/>
    <s v="No"/>
    <s v="N/A"/>
    <s v="N/A"/>
    <x v="325"/>
    <s v="MEXICO CROSSINGS THROUGH NOGALES ARIZONA"/>
    <n v="125285"/>
    <s v="Truck"/>
    <m/>
    <m/>
    <n v="2024"/>
    <s v="N/A"/>
    <s v="I (import)"/>
    <m/>
  </r>
  <r>
    <s v="Watermelons"/>
    <x v="1"/>
    <s v="No"/>
    <s v="N/A"/>
    <s v="RED FLESH SEEDLESS MINIATURE"/>
    <x v="325"/>
    <s v="MEXICO CROSSINGS THROUGH NOGALES ARIZONA"/>
    <n v="835571"/>
    <s v="Truck"/>
    <m/>
    <m/>
    <n v="2024"/>
    <s v="N/A"/>
    <s v="I (import)"/>
    <m/>
  </r>
  <r>
    <s v="Watermelons"/>
    <x v="1"/>
    <s v="Yes"/>
    <s v="N/A"/>
    <s v="SEEDLESS"/>
    <x v="325"/>
    <s v="MEXICO CROSSINGS THROUGH NOGALES ARIZONA"/>
    <n v="41923"/>
    <s v="Truck"/>
    <m/>
    <m/>
    <n v="2024"/>
    <s v="N/A"/>
    <s v="I (import)"/>
    <m/>
  </r>
  <r>
    <s v="Watermelons"/>
    <x v="1"/>
    <s v="No"/>
    <s v="N/A"/>
    <s v="SEEDLESS"/>
    <x v="325"/>
    <s v="MEXICO CROSSINGS THROUGH NOGALES ARIZONA"/>
    <n v="1378511"/>
    <s v="Truck"/>
    <m/>
    <m/>
    <n v="2024"/>
    <s v="N/A"/>
    <s v="I (import)"/>
    <m/>
  </r>
  <r>
    <s v="Watermelons"/>
    <x v="1"/>
    <s v="No"/>
    <s v="N/A"/>
    <s v="N/A"/>
    <x v="325"/>
    <s v="MEXICO CROSSINGS THROUGH OTAY MESA CALIFORNIA"/>
    <n v="131762"/>
    <s v="Truck"/>
    <m/>
    <m/>
    <n v="2024"/>
    <s v="N/A"/>
    <s v="I (import)"/>
    <m/>
  </r>
  <r>
    <s v="Watermelons"/>
    <x v="1"/>
    <s v="No"/>
    <s v="N/A"/>
    <s v="SEEDLESS"/>
    <x v="325"/>
    <s v="MEXICO CROSSINGS THROUGH OTAY MESA CALIFORNIA"/>
    <n v="27438"/>
    <s v="Truck"/>
    <m/>
    <m/>
    <n v="2024"/>
    <s v="N/A"/>
    <s v="I (import)"/>
    <m/>
  </r>
  <r>
    <s v="Watermelons"/>
    <x v="1"/>
    <s v="No"/>
    <s v="N/A"/>
    <s v="N/A"/>
    <x v="325"/>
    <s v="MEXICO CROSSINGS THROUGH PHARR TEXAS"/>
    <n v="205018"/>
    <s v="Truck"/>
    <m/>
    <m/>
    <n v="2024"/>
    <s v="N/A"/>
    <s v="I (import)"/>
    <m/>
  </r>
  <r>
    <s v="Watermelons"/>
    <x v="1"/>
    <s v="No"/>
    <s v="N/A"/>
    <s v="N/A"/>
    <x v="325"/>
    <s v="MEXICO CROSSINGS THROUGH PROGRESO TEXAS"/>
    <n v="2347288"/>
    <s v="Truck"/>
    <m/>
    <m/>
    <n v="2024"/>
    <s v="N/A"/>
    <s v="I (import)"/>
    <m/>
  </r>
  <r>
    <s v="Watermelons"/>
    <x v="1"/>
    <s v="No"/>
    <s v="N/A"/>
    <s v="SEEDLESS"/>
    <x v="325"/>
    <s v="MEXICO CROSSINGS THROUGH PROGRESO TEXAS"/>
    <n v="801944"/>
    <s v="Truck"/>
    <m/>
    <m/>
    <n v="2024"/>
    <s v="N/A"/>
    <s v="I (import)"/>
    <m/>
  </r>
  <r>
    <s v="Watermelons"/>
    <x v="1"/>
    <s v="No"/>
    <s v="N/A"/>
    <s v="SEEDLESS"/>
    <x v="325"/>
    <s v="MEXICO CROSSINGS THROUGH RIO GRANDE CITY TEXAS"/>
    <n v="183590"/>
    <s v="Truck"/>
    <m/>
    <m/>
    <n v="2024"/>
    <s v="N/A"/>
    <s v="I (import)"/>
    <m/>
  </r>
  <r>
    <s v="Watermelons"/>
    <x v="3"/>
    <s v="No"/>
    <s v="N/A"/>
    <s v="RED FLESH SEEDLESS MINIATURE"/>
    <x v="325"/>
    <s v="IMPORTS THROUGH FREEPORT TEXAS"/>
    <n v="178750"/>
    <s v="Boat"/>
    <m/>
    <m/>
    <n v="2024"/>
    <s v="N/A"/>
    <s v="I (import)"/>
    <m/>
  </r>
  <r>
    <s v="Watermelons"/>
    <x v="5"/>
    <s v="No"/>
    <s v="N/A"/>
    <s v="SEEDLESS"/>
    <x v="325"/>
    <s v="IMPORTS THROUGH PHILADELPHIA-CAMDEN PENNSYLVANIA-NEW JERSEY"/>
    <n v="195384"/>
    <s v="Boat"/>
    <m/>
    <m/>
    <n v="2024"/>
    <s v="N/A"/>
    <s v="I (import)"/>
    <m/>
  </r>
  <r>
    <s v="Watermelons"/>
    <x v="3"/>
    <s v="No"/>
    <s v="N/A"/>
    <s v="RED FLESH SEEDLESS MINIATURE"/>
    <x v="325"/>
    <s v="IMPORTS THROUGH PORT CANAVERAL FLORIDA"/>
    <n v="393250"/>
    <s v="Boat"/>
    <m/>
    <m/>
    <n v="2024"/>
    <s v="N/A"/>
    <s v="I (import)"/>
    <m/>
  </r>
  <r>
    <s v="Watermelons"/>
    <x v="3"/>
    <s v="No"/>
    <s v="N/A"/>
    <s v="SEEDLESS"/>
    <x v="325"/>
    <s v="IMPORTS THROUGH PORT CANAVERAL FLORIDA"/>
    <n v="715000"/>
    <s v="Boat"/>
    <m/>
    <m/>
    <n v="2024"/>
    <s v="N/A"/>
    <s v="I (import)"/>
    <m/>
  </r>
  <r>
    <s v="Watermelons"/>
    <x v="4"/>
    <s v="No"/>
    <s v="N/A"/>
    <s v="RED FLESH SEEDLESS MINIATURE"/>
    <x v="325"/>
    <s v="IMPORTS THROUGH PORT CANAVERAL FLORIDA"/>
    <n v="35750"/>
    <s v="Boat"/>
    <m/>
    <m/>
    <n v="2024"/>
    <s v="N/A"/>
    <s v="I (import)"/>
    <m/>
  </r>
  <r>
    <s v="Watermelons"/>
    <x v="4"/>
    <s v="No"/>
    <s v="N/A"/>
    <s v="SEEDLESS"/>
    <x v="325"/>
    <s v="IMPORTS THROUGH PORT CANAVERAL FLORIDA"/>
    <n v="286000"/>
    <s v="Boat"/>
    <m/>
    <m/>
    <n v="2024"/>
    <s v="N/A"/>
    <s v="I (import)"/>
    <m/>
  </r>
  <r>
    <s v="Watermelons"/>
    <x v="0"/>
    <s v="No"/>
    <s v="N/A"/>
    <s v="N/A"/>
    <x v="325"/>
    <s v="IMPORTS THROUGH SAN JUAN PUERTO RICO"/>
    <n v="14538"/>
    <s v="Boat"/>
    <m/>
    <m/>
    <n v="2024"/>
    <s v="N/A"/>
    <s v="I (import)"/>
    <m/>
  </r>
  <r>
    <s v="Watermelons"/>
    <x v="3"/>
    <s v="No"/>
    <s v="N/A"/>
    <s v="N/A"/>
    <x v="325"/>
    <s v="IMPORTS THROUGH SOUTH FLORIDA/TAMPA"/>
    <n v="901681"/>
    <s v="Boat"/>
    <m/>
    <m/>
    <n v="2024"/>
    <s v="N/A"/>
    <s v="I (import)"/>
    <m/>
  </r>
  <r>
    <s v="Watermelons"/>
    <x v="3"/>
    <s v="No"/>
    <s v="N/A"/>
    <s v="SEEDLESS"/>
    <x v="325"/>
    <s v="IMPORTS THROUGH SOUTH FLORIDA/TAMPA"/>
    <n v="3468423"/>
    <s v="Boat"/>
    <m/>
    <m/>
    <n v="2024"/>
    <s v="N/A"/>
    <s v="I (import)"/>
    <m/>
  </r>
  <r>
    <s v="Watermelons"/>
    <x v="3"/>
    <s v="No"/>
    <s v="N/A"/>
    <s v="RED FLESH SEEDLESS MINIATURE"/>
    <x v="326"/>
    <s v="IMPORTS THROUGH LOS ANGELES-LONG BEACH CALIFORNIA"/>
    <n v="321750"/>
    <s v="Boat"/>
    <m/>
    <m/>
    <n v="2024"/>
    <s v="N/A"/>
    <s v="I (import)"/>
    <m/>
  </r>
  <r>
    <s v="Watermelons"/>
    <x v="3"/>
    <s v="No"/>
    <s v="N/A"/>
    <s v="SEEDLESS"/>
    <x v="326"/>
    <s v="IMPORTS THROUGH LOS ANGELES-LONG BEACH CALIFORNIA"/>
    <n v="593897"/>
    <s v="Boat"/>
    <m/>
    <m/>
    <n v="2024"/>
    <s v="N/A"/>
    <s v="I (import)"/>
    <m/>
  </r>
  <r>
    <s v="Watermelons"/>
    <x v="3"/>
    <s v="No"/>
    <s v="N/A"/>
    <s v="N/A"/>
    <x v="326"/>
    <s v="IMPORTS THROUGH PORT CANAVERAL FLORIDA"/>
    <n v="147550"/>
    <s v="Boat"/>
    <m/>
    <m/>
    <n v="2024"/>
    <s v="N/A"/>
    <s v="I (import)"/>
    <m/>
  </r>
  <r>
    <s v="Watermelons"/>
    <x v="1"/>
    <s v="No"/>
    <s v="N/A"/>
    <s v="N/A"/>
    <x v="326"/>
    <s v="MEXICO CROSSINGS THROUGH NOGALES ARIZONA"/>
    <n v="333685"/>
    <s v="Truck"/>
    <m/>
    <m/>
    <n v="2024"/>
    <s v="N/A"/>
    <s v="I (import)"/>
    <m/>
  </r>
  <r>
    <s v="Watermelons"/>
    <x v="1"/>
    <s v="No"/>
    <s v="N/A"/>
    <s v="RED FLESH SEEDLESS MINIATURE"/>
    <x v="326"/>
    <s v="MEXICO CROSSINGS THROUGH NOGALES ARIZONA"/>
    <n v="316468"/>
    <s v="Truck"/>
    <m/>
    <m/>
    <n v="2024"/>
    <s v="N/A"/>
    <s v="I (import)"/>
    <m/>
  </r>
  <r>
    <s v="Watermelons"/>
    <x v="1"/>
    <s v="Yes"/>
    <s v="N/A"/>
    <s v="SEEDLESS"/>
    <x v="326"/>
    <s v="MEXICO CROSSINGS THROUGH NOGALES ARIZONA"/>
    <n v="67320"/>
    <s v="Truck"/>
    <m/>
    <m/>
    <n v="2024"/>
    <s v="N/A"/>
    <s v="I (import)"/>
    <m/>
  </r>
  <r>
    <s v="Watermelons"/>
    <x v="1"/>
    <s v="No"/>
    <s v="N/A"/>
    <s v="SEEDLESS"/>
    <x v="326"/>
    <s v="MEXICO CROSSINGS THROUGH NOGALES ARIZONA"/>
    <n v="623761"/>
    <s v="Truck"/>
    <m/>
    <m/>
    <n v="2024"/>
    <s v="N/A"/>
    <s v="I (import)"/>
    <m/>
  </r>
  <r>
    <s v="Watermelons"/>
    <x v="1"/>
    <s v="No"/>
    <s v="N/A"/>
    <s v="SEEDLESS"/>
    <x v="326"/>
    <s v="MEXICO CROSSINGS THROUGH OTAY MESA CALIFORNIA"/>
    <n v="46325"/>
    <s v="Truck"/>
    <m/>
    <m/>
    <n v="2024"/>
    <s v="N/A"/>
    <s v="I (import)"/>
    <m/>
  </r>
  <r>
    <s v="Watermelons"/>
    <x v="1"/>
    <s v="No"/>
    <s v="N/A"/>
    <s v="SEEDLESS"/>
    <x v="326"/>
    <s v="MEXICO CROSSINGS THROUGH PHARR TEXAS"/>
    <n v="49280"/>
    <s v="Truck"/>
    <m/>
    <m/>
    <n v="2024"/>
    <s v="N/A"/>
    <s v="I (import)"/>
    <m/>
  </r>
  <r>
    <s v="Watermelons"/>
    <x v="1"/>
    <s v="No"/>
    <s v="N/A"/>
    <s v="N/A"/>
    <x v="326"/>
    <s v="MEXICO CROSSINGS THROUGH PROGRESO TEXAS"/>
    <n v="894564"/>
    <s v="Truck"/>
    <m/>
    <m/>
    <n v="2024"/>
    <s v="N/A"/>
    <s v="I (import)"/>
    <m/>
  </r>
  <r>
    <s v="Watermelons"/>
    <x v="1"/>
    <s v="No"/>
    <s v="N/A"/>
    <s v="SEEDLESS"/>
    <x v="326"/>
    <s v="MEXICO CROSSINGS THROUGH PROGRESO TEXAS"/>
    <n v="965118"/>
    <s v="Truck"/>
    <m/>
    <m/>
    <n v="2024"/>
    <s v="N/A"/>
    <s v="I (import)"/>
    <m/>
  </r>
  <r>
    <s v="Watermelons"/>
    <x v="1"/>
    <s v="No"/>
    <s v="N/A"/>
    <s v="SEEDLESS"/>
    <x v="326"/>
    <s v="MEXICO CROSSINGS THROUGH RIO GRANDE CITY TEXAS"/>
    <n v="582032"/>
    <s v="Truck"/>
    <m/>
    <m/>
    <n v="2024"/>
    <s v="N/A"/>
    <s v="I (import)"/>
    <m/>
  </r>
  <r>
    <s v="Watermelons"/>
    <x v="3"/>
    <s v="No"/>
    <s v="N/A"/>
    <s v="RED FLESH SEEDLESS MINIATURE"/>
    <x v="327"/>
    <s v="IMPORTS THROUGH LOS ANGELES-LONG BEACH CALIFORNIA"/>
    <n v="357500"/>
    <s v="Boat"/>
    <m/>
    <m/>
    <n v="2024"/>
    <s v="N/A"/>
    <s v="I (import)"/>
    <m/>
  </r>
  <r>
    <s v="Watermelons"/>
    <x v="3"/>
    <s v="No"/>
    <s v="N/A"/>
    <s v="N/A"/>
    <x v="327"/>
    <s v="IMPORTS THROUGH PHILADELPHIA-CAMDEN PENNSYLVANIA-NEW JERSEY"/>
    <n v="1579151"/>
    <s v="Boat"/>
    <m/>
    <m/>
    <n v="2024"/>
    <s v="N/A"/>
    <s v="I (import)"/>
    <m/>
  </r>
  <r>
    <s v="Watermelons"/>
    <x v="0"/>
    <s v="No"/>
    <s v="N/A"/>
    <s v="N/A"/>
    <x v="327"/>
    <s v="IMPORTS THROUGH SAN JUAN PUERTO RICO"/>
    <n v="6899"/>
    <s v="Boat"/>
    <m/>
    <m/>
    <n v="2024"/>
    <s v="N/A"/>
    <s v="I (import)"/>
    <m/>
  </r>
  <r>
    <s v="Watermelons"/>
    <x v="3"/>
    <s v="No"/>
    <s v="N/A"/>
    <s v="RED FLESH SEEDLESS MINIATURE"/>
    <x v="327"/>
    <s v="IMPORTS THROUGH WILMINGTON DELAWARE"/>
    <n v="178750"/>
    <s v="Boat"/>
    <m/>
    <m/>
    <n v="2024"/>
    <s v="N/A"/>
    <s v="I (import)"/>
    <m/>
  </r>
  <r>
    <s v="Watermelons"/>
    <x v="3"/>
    <s v="No"/>
    <s v="N/A"/>
    <s v="SEEDLESS"/>
    <x v="327"/>
    <s v="IMPORTS THROUGH WILMINGTON DELAWARE"/>
    <n v="693044"/>
    <s v="Boat"/>
    <m/>
    <m/>
    <n v="2024"/>
    <s v="N/A"/>
    <s v="I (import)"/>
    <m/>
  </r>
  <r>
    <s v="Watermelons"/>
    <x v="1"/>
    <s v="No"/>
    <s v="N/A"/>
    <s v="N/A"/>
    <x v="327"/>
    <s v="MEXICO CROSSINGS THROUGH NOGALES ARIZONA"/>
    <n v="65945"/>
    <s v="Truck"/>
    <m/>
    <m/>
    <n v="2024"/>
    <s v="N/A"/>
    <s v="I (import)"/>
    <m/>
  </r>
  <r>
    <s v="Watermelons"/>
    <x v="1"/>
    <s v="No"/>
    <s v="N/A"/>
    <s v="RED FLESH SEEDLESS MINIATURE"/>
    <x v="327"/>
    <s v="MEXICO CROSSINGS THROUGH NOGALES ARIZONA"/>
    <n v="122597"/>
    <s v="Truck"/>
    <m/>
    <m/>
    <n v="2024"/>
    <s v="N/A"/>
    <s v="I (import)"/>
    <m/>
  </r>
  <r>
    <s v="Watermelons"/>
    <x v="1"/>
    <s v="Yes"/>
    <s v="N/A"/>
    <s v="SEEDLESS"/>
    <x v="327"/>
    <s v="MEXICO CROSSINGS THROUGH NOGALES ARIZONA"/>
    <n v="299288"/>
    <s v="Truck"/>
    <m/>
    <m/>
    <n v="2024"/>
    <s v="N/A"/>
    <s v="I (import)"/>
    <m/>
  </r>
  <r>
    <s v="Watermelons"/>
    <x v="1"/>
    <s v="No"/>
    <s v="N/A"/>
    <s v="SEEDLESS"/>
    <x v="327"/>
    <s v="MEXICO CROSSINGS THROUGH NOGALES ARIZONA"/>
    <n v="772686"/>
    <s v="Truck"/>
    <m/>
    <m/>
    <n v="2024"/>
    <s v="N/A"/>
    <s v="I (import)"/>
    <m/>
  </r>
  <r>
    <s v="Watermelons"/>
    <x v="1"/>
    <s v="No"/>
    <s v="N/A"/>
    <s v="N/A"/>
    <x v="327"/>
    <s v="MEXICO CROSSINGS THROUGH OTAY MESA CALIFORNIA"/>
    <n v="83472"/>
    <s v="Truck"/>
    <m/>
    <m/>
    <n v="2024"/>
    <s v="N/A"/>
    <s v="I (import)"/>
    <m/>
  </r>
  <r>
    <s v="Watermelons"/>
    <x v="1"/>
    <s v="No"/>
    <s v="N/A"/>
    <s v="SEEDLESS"/>
    <x v="327"/>
    <s v="MEXICO CROSSINGS THROUGH OTAY MESA CALIFORNIA"/>
    <n v="46992"/>
    <s v="Truck"/>
    <m/>
    <m/>
    <n v="2024"/>
    <s v="N/A"/>
    <s v="I (import)"/>
    <m/>
  </r>
  <r>
    <s v="Watermelons"/>
    <x v="1"/>
    <s v="No"/>
    <s v="N/A"/>
    <s v="SEEDLESS"/>
    <x v="327"/>
    <s v="MEXICO CROSSINGS THROUGH PHARR TEXAS"/>
    <n v="49280"/>
    <s v="Truck"/>
    <m/>
    <m/>
    <n v="2024"/>
    <s v="N/A"/>
    <s v="I (import)"/>
    <m/>
  </r>
  <r>
    <s v="Watermelons"/>
    <x v="1"/>
    <s v="No"/>
    <s v="N/A"/>
    <s v="N/A"/>
    <x v="327"/>
    <s v="MEXICO CROSSINGS THROUGH PROGRESO TEXAS"/>
    <n v="1732161"/>
    <s v="Truck"/>
    <m/>
    <m/>
    <n v="2024"/>
    <s v="N/A"/>
    <s v="I (import)"/>
    <m/>
  </r>
  <r>
    <s v="Watermelons"/>
    <x v="3"/>
    <s v="No"/>
    <s v="N/A"/>
    <s v="RED FLESH SEEDLESS MINIATURE"/>
    <x v="328"/>
    <s v="IMPORTS THROUGH FREEPORT TEXAS"/>
    <n v="214500"/>
    <s v="Boat"/>
    <m/>
    <m/>
    <n v="2024"/>
    <s v="N/A"/>
    <s v="I (import)"/>
    <m/>
  </r>
  <r>
    <s v="Watermelons"/>
    <x v="3"/>
    <s v="No"/>
    <s v="N/A"/>
    <s v="RED FLESH SEEDLESS MINIATURE"/>
    <x v="328"/>
    <s v="IMPORTS THROUGH PHILADELPHIA-CAMDEN PENNSYLVANIA-NEW JERSEY"/>
    <n v="35750"/>
    <s v="Boat"/>
    <m/>
    <m/>
    <n v="2024"/>
    <s v="N/A"/>
    <s v="I (import)"/>
    <m/>
  </r>
  <r>
    <s v="Watermelons"/>
    <x v="3"/>
    <s v="No"/>
    <s v="N/A"/>
    <s v="N/A"/>
    <x v="328"/>
    <s v="IMPORTS THROUGH PORT CANAVERAL FLORIDA"/>
    <n v="258007"/>
    <s v="Boat"/>
    <m/>
    <m/>
    <n v="2024"/>
    <s v="N/A"/>
    <s v="I (import)"/>
    <m/>
  </r>
  <r>
    <s v="Watermelons"/>
    <x v="3"/>
    <s v="No"/>
    <s v="N/A"/>
    <s v="SEEDLESS"/>
    <x v="328"/>
    <s v="IMPORTS THROUGH PORT CANAVERAL FLORIDA"/>
    <n v="1314412"/>
    <s v="Boat"/>
    <m/>
    <m/>
    <n v="2024"/>
    <s v="N/A"/>
    <s v="I (import)"/>
    <m/>
  </r>
  <r>
    <s v="Watermelons"/>
    <x v="0"/>
    <s v="No"/>
    <s v="N/A"/>
    <s v="N/A"/>
    <x v="328"/>
    <s v="IMPORTS THROUGH SAN JUAN PUERTO RICO"/>
    <n v="20368"/>
    <s v="Boat"/>
    <m/>
    <m/>
    <n v="2024"/>
    <s v="N/A"/>
    <s v="I (import)"/>
    <m/>
  </r>
  <r>
    <s v="Watermelons"/>
    <x v="1"/>
    <s v="No"/>
    <s v="N/A"/>
    <s v="N/A"/>
    <x v="328"/>
    <s v="MEXICO CROSSINGS THROUGH NOGALES ARIZONA"/>
    <n v="13488"/>
    <s v="Truck"/>
    <m/>
    <m/>
    <n v="2024"/>
    <s v="N/A"/>
    <s v="I (import)"/>
    <m/>
  </r>
  <r>
    <s v="Watermelons"/>
    <x v="1"/>
    <s v="No"/>
    <s v="N/A"/>
    <s v="RED FLESH SEEDLESS MINIATURE"/>
    <x v="328"/>
    <s v="MEXICO CROSSINGS THROUGH NOGALES ARIZONA"/>
    <n v="355804"/>
    <s v="Truck"/>
    <m/>
    <m/>
    <n v="2024"/>
    <s v="N/A"/>
    <s v="I (import)"/>
    <m/>
  </r>
  <r>
    <s v="Watermelons"/>
    <x v="1"/>
    <s v="Yes"/>
    <s v="N/A"/>
    <s v="SEEDLESS"/>
    <x v="328"/>
    <s v="MEXICO CROSSINGS THROUGH NOGALES ARIZONA"/>
    <n v="34936"/>
    <s v="Truck"/>
    <m/>
    <m/>
    <n v="2024"/>
    <s v="N/A"/>
    <s v="I (import)"/>
    <m/>
  </r>
  <r>
    <s v="Watermelons"/>
    <x v="1"/>
    <s v="No"/>
    <s v="N/A"/>
    <s v="SEEDLESS"/>
    <x v="328"/>
    <s v="MEXICO CROSSINGS THROUGH NOGALES ARIZONA"/>
    <n v="352271"/>
    <s v="Truck"/>
    <m/>
    <m/>
    <n v="2024"/>
    <s v="N/A"/>
    <s v="I (import)"/>
    <m/>
  </r>
  <r>
    <s v="Watermelons"/>
    <x v="1"/>
    <s v="No"/>
    <s v="N/A"/>
    <s v="N/A"/>
    <x v="328"/>
    <s v="MEXICO CROSSINGS THROUGH OTAY MESA CALIFORNIA"/>
    <n v="22301"/>
    <s v="Truck"/>
    <m/>
    <m/>
    <n v="2024"/>
    <s v="N/A"/>
    <s v="I (import)"/>
    <m/>
  </r>
  <r>
    <s v="Watermelons"/>
    <x v="1"/>
    <s v="No"/>
    <s v="N/A"/>
    <s v="SEEDLESS"/>
    <x v="328"/>
    <s v="MEXICO CROSSINGS THROUGH OTAY MESA CALIFORNIA"/>
    <n v="72393"/>
    <s v="Truck"/>
    <m/>
    <m/>
    <n v="2024"/>
    <s v="N/A"/>
    <s v="I (import)"/>
    <m/>
  </r>
  <r>
    <s v="Watermelons"/>
    <x v="1"/>
    <s v="No"/>
    <s v="N/A"/>
    <s v="N/A"/>
    <x v="328"/>
    <s v="MEXICO CROSSINGS THROUGH PROGRESO TEXAS"/>
    <n v="2562897"/>
    <s v="Truck"/>
    <m/>
    <m/>
    <n v="2024"/>
    <s v="N/A"/>
    <s v="I (import)"/>
    <m/>
  </r>
  <r>
    <s v="Watermelons"/>
    <x v="1"/>
    <s v="No"/>
    <s v="N/A"/>
    <s v="SEEDLESS"/>
    <x v="328"/>
    <s v="MEXICO CROSSINGS THROUGH PROGRESO TEXAS"/>
    <n v="719147"/>
    <s v="Truck"/>
    <m/>
    <m/>
    <n v="2024"/>
    <s v="N/A"/>
    <s v="I (import)"/>
    <m/>
  </r>
  <r>
    <m/>
    <x v="21"/>
    <m/>
    <m/>
    <m/>
    <x v="329"/>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X333" firstHeaderRow="1" firstDataRow="2" firstDataCol="1"/>
  <pivotFields count="15">
    <pivotField showAll="0"/>
    <pivotField axis="axisCol" showAll="0" sortType="ascending">
      <items count="30">
        <item m="1" x="23"/>
        <item x="10"/>
        <item x="5"/>
        <item x="13"/>
        <item m="1" x="26"/>
        <item m="1" x="25"/>
        <item m="1" x="27"/>
        <item x="2"/>
        <item x="7"/>
        <item x="18"/>
        <item x="0"/>
        <item x="8"/>
        <item x="12"/>
        <item x="3"/>
        <item x="4"/>
        <item x="16"/>
        <item x="19"/>
        <item x="1"/>
        <item x="17"/>
        <item m="1" x="24"/>
        <item x="15"/>
        <item x="14"/>
        <item m="1" x="22"/>
        <item x="6"/>
        <item m="1" x="28"/>
        <item x="11"/>
        <item x="9"/>
        <item x="20"/>
        <item x="21"/>
        <item t="default"/>
      </items>
    </pivotField>
    <pivotField showAll="0"/>
    <pivotField showAll="0"/>
    <pivotField showAll="0"/>
    <pivotField axis="axisRow" showAll="0" sortType="ascending">
      <items count="2068">
        <item m="1" x="1028"/>
        <item m="1" x="1556"/>
        <item m="1" x="1039"/>
        <item m="1" x="1563"/>
        <item m="1" x="1045"/>
        <item m="1" x="1574"/>
        <item m="1" x="1053"/>
        <item m="1" x="1582"/>
        <item m="1" x="1061"/>
        <item m="1" x="1593"/>
        <item m="1" x="1071"/>
        <item m="1" x="1602"/>
        <item m="1" x="1080"/>
        <item m="1" x="1614"/>
        <item m="1" x="1092"/>
        <item m="1" x="1626"/>
        <item m="1" x="1103"/>
        <item m="1" x="1640"/>
        <item m="1" x="1118"/>
        <item m="1" x="1655"/>
        <item m="1" x="1133"/>
        <item m="1" x="1673"/>
        <item m="1" x="1151"/>
        <item m="1" x="1691"/>
        <item m="1" x="1168"/>
        <item m="1" x="1712"/>
        <item m="1" x="1189"/>
        <item m="1" x="1733"/>
        <item m="1" x="1210"/>
        <item m="1" x="1757"/>
        <item m="1" x="1565"/>
        <item m="1" x="1047"/>
        <item m="1" x="1576"/>
        <item m="1" x="1055"/>
        <item m="1" x="1584"/>
        <item m="1" x="1063"/>
        <item m="1" x="1595"/>
        <item m="1" x="1073"/>
        <item m="1" x="1604"/>
        <item m="1" x="1082"/>
        <item m="1" x="1616"/>
        <item m="1" x="1094"/>
        <item m="1" x="1628"/>
        <item m="1" x="1105"/>
        <item m="1" x="1642"/>
        <item m="1" x="1120"/>
        <item m="1" x="1657"/>
        <item m="1" x="1135"/>
        <item m="1" x="1675"/>
        <item m="1" x="1153"/>
        <item m="1" x="1693"/>
        <item m="1" x="1170"/>
        <item m="1" x="1714"/>
        <item m="1" x="1191"/>
        <item m="1" x="1735"/>
        <item m="1" x="1212"/>
        <item m="1" x="1759"/>
        <item m="1" x="1234"/>
        <item m="1" x="1587"/>
        <item m="1" x="1065"/>
        <item m="1" x="1598"/>
        <item m="1" x="1076"/>
        <item m="1" x="1607"/>
        <item m="1" x="1085"/>
        <item m="1" x="1619"/>
        <item m="1" x="1097"/>
        <item m="1" x="1630"/>
        <item m="1" x="1108"/>
        <item m="1" x="1645"/>
        <item m="1" x="1123"/>
        <item m="1" x="1660"/>
        <item m="1" x="1138"/>
        <item m="1" x="1678"/>
        <item m="1" x="1155"/>
        <item m="1" x="1696"/>
        <item m="1" x="1173"/>
        <item m="1" x="1717"/>
        <item m="1" x="1194"/>
        <item m="1" x="1738"/>
        <item m="1" x="1215"/>
        <item m="1" x="1762"/>
        <item m="1" x="1236"/>
        <item m="1" x="1781"/>
        <item m="1" x="1255"/>
        <item m="1" x="1802"/>
        <item m="1" x="1276"/>
        <item m="1" x="1823"/>
        <item m="1" x="1297"/>
        <item m="1" x="1846"/>
        <item m="1" x="1610"/>
        <item m="1" x="1088"/>
        <item m="1" x="1622"/>
        <item m="1" x="1100"/>
        <item m="1" x="1633"/>
        <item m="1" x="1111"/>
        <item m="1" x="1648"/>
        <item m="1" x="1126"/>
        <item m="1" x="1663"/>
        <item m="1" x="1141"/>
        <item m="1" x="1681"/>
        <item m="1" x="1158"/>
        <item m="1" x="1699"/>
        <item m="1" x="1176"/>
        <item m="1" x="1720"/>
        <item m="1" x="1197"/>
        <item m="1" x="1741"/>
        <item m="1" x="1218"/>
        <item m="1" x="1765"/>
        <item m="1" x="1239"/>
        <item m="1" x="1783"/>
        <item m="1" x="1257"/>
        <item m="1" x="1804"/>
        <item m="1" x="1278"/>
        <item m="1" x="1824"/>
        <item m="1" x="1299"/>
        <item m="1" x="1848"/>
        <item m="1" x="1321"/>
        <item m="1" x="1870"/>
        <item m="1" x="1342"/>
        <item m="1" x="1636"/>
        <item m="1" x="1114"/>
        <item m="1" x="1651"/>
        <item m="1" x="1129"/>
        <item m="1" x="1666"/>
        <item m="1" x="1144"/>
        <item m="1" x="1684"/>
        <item m="1" x="1161"/>
        <item m="1" x="1702"/>
        <item m="1" x="1179"/>
        <item m="1" x="1723"/>
        <item m="1" x="1200"/>
        <item m="1" x="1744"/>
        <item m="1" x="1221"/>
        <item m="1" x="1768"/>
        <item m="1" x="1242"/>
        <item m="1" x="1786"/>
        <item m="1" x="1260"/>
        <item m="1" x="1807"/>
        <item m="1" x="1281"/>
        <item m="1" x="1827"/>
        <item m="1" x="1302"/>
        <item m="1" x="1851"/>
        <item m="1" x="1323"/>
        <item m="1" x="1872"/>
        <item m="1" x="1344"/>
        <item m="1" x="1894"/>
        <item m="1" x="1366"/>
        <item m="1" x="1915"/>
        <item m="1" x="1387"/>
        <item m="1" x="1939"/>
        <item m="1" x="1669"/>
        <item m="1" x="1147"/>
        <item m="1" x="1687"/>
        <item m="1" x="1164"/>
        <item m="1" x="1705"/>
        <item m="1" x="1182"/>
        <item m="1" x="1726"/>
        <item m="1" x="1203"/>
        <item m="1" x="1747"/>
        <item m="1" x="1224"/>
        <item m="1" x="1771"/>
        <item m="1" x="1245"/>
        <item m="1" x="1789"/>
        <item m="1" x="1263"/>
        <item m="1" x="1810"/>
        <item m="1" x="1284"/>
        <item m="1" x="1830"/>
        <item m="1" x="1305"/>
        <item m="1" x="1854"/>
        <item m="1" x="1326"/>
        <item m="1" x="1875"/>
        <item m="1" x="1347"/>
        <item m="1" x="1896"/>
        <item m="1" x="1368"/>
        <item m="1" x="1917"/>
        <item m="1" x="1389"/>
        <item m="1" x="1941"/>
        <item m="1" x="1411"/>
        <item m="1" x="1962"/>
        <item m="1" x="1432"/>
        <item m="1" x="1708"/>
        <item m="1" x="1185"/>
        <item m="1" x="1729"/>
        <item m="1" x="1206"/>
        <item m="1" x="1750"/>
        <item m="1" x="1227"/>
        <item m="1" x="1774"/>
        <item m="1" x="1248"/>
        <item m="1" x="1792"/>
        <item m="1" x="1266"/>
        <item m="1" x="1813"/>
        <item m="1" x="1287"/>
        <item m="1" x="1833"/>
        <item m="1" x="1308"/>
        <item m="1" x="1857"/>
        <item m="1" x="1329"/>
        <item m="1" x="1878"/>
        <item m="1" x="1350"/>
        <item m="1" x="1899"/>
        <item m="1" x="1371"/>
        <item m="1" x="1920"/>
        <item m="1" x="1392"/>
        <item m="1" x="1944"/>
        <item m="1" x="1413"/>
        <item m="1" x="1964"/>
        <item m="1" x="1434"/>
        <item m="1" x="1983"/>
        <item m="1" x="1452"/>
        <item m="1" x="2001"/>
        <item m="1" x="1470"/>
        <item m="1" x="2019"/>
        <item m="1" x="1753"/>
        <item m="1" x="1230"/>
        <item m="1" x="1777"/>
        <item m="1" x="1251"/>
        <item m="1" x="1795"/>
        <item m="1" x="1269"/>
        <item m="1" x="1816"/>
        <item m="1" x="1290"/>
        <item m="1" x="1836"/>
        <item m="1" x="1311"/>
        <item m="1" x="1860"/>
        <item m="1" x="1332"/>
        <item m="1" x="1881"/>
        <item m="1" x="1353"/>
        <item m="1" x="1902"/>
        <item m="1" x="1374"/>
        <item m="1" x="1923"/>
        <item m="1" x="1395"/>
        <item m="1" x="1947"/>
        <item m="1" x="1416"/>
        <item m="1" x="1967"/>
        <item m="1" x="1437"/>
        <item m="1" x="1985"/>
        <item m="1" x="1454"/>
        <item m="1" x="2003"/>
        <item m="1" x="1472"/>
        <item m="1" x="2021"/>
        <item m="1" x="1487"/>
        <item m="1" x="2037"/>
        <item m="1" x="1501"/>
        <item m="1" x="2052"/>
        <item m="1" x="1798"/>
        <item m="1" x="1272"/>
        <item m="1" x="1819"/>
        <item m="1" x="1293"/>
        <item m="1" x="1839"/>
        <item m="1" x="1314"/>
        <item m="1" x="1863"/>
        <item m="1" x="1335"/>
        <item m="1" x="1884"/>
        <item m="1" x="1356"/>
        <item m="1" x="1905"/>
        <item m="1" x="1377"/>
        <item m="1" x="1926"/>
        <item m="1" x="1398"/>
        <item m="1" x="1950"/>
        <item m="1" x="1419"/>
        <item m="1" x="1970"/>
        <item m="1" x="1440"/>
        <item m="1" x="1988"/>
        <item m="1" x="1457"/>
        <item m="1" x="2006"/>
        <item m="1" x="1475"/>
        <item m="1" x="2024"/>
        <item m="1" x="1489"/>
        <item m="1" x="2039"/>
        <item m="1" x="1503"/>
        <item m="1" x="2054"/>
        <item m="1" x="1516"/>
        <item m="1" x="1002"/>
        <item m="1" x="1527"/>
        <item m="1" x="1842"/>
        <item m="1" x="1317"/>
        <item m="1" x="1866"/>
        <item m="1" x="1338"/>
        <item m="1" x="1887"/>
        <item m="1" x="1359"/>
        <item m="1" x="1908"/>
        <item m="1" x="1380"/>
        <item m="1" x="1929"/>
        <item m="1" x="1401"/>
        <item m="1" x="1953"/>
        <item m="1" x="1422"/>
        <item m="1" x="1973"/>
        <item m="1" x="1443"/>
        <item m="1" x="1991"/>
        <item m="1" x="1460"/>
        <item m="1" x="2009"/>
        <item m="1" x="1478"/>
        <item m="1" x="2027"/>
        <item m="1" x="1492"/>
        <item m="1" x="2042"/>
        <item m="1" x="1506"/>
        <item m="1" x="2057"/>
        <item m="1" x="1518"/>
        <item m="1" x="1004"/>
        <item m="1" x="1529"/>
        <item m="1" x="1013"/>
        <item m="1" x="1538"/>
        <item m="1" x="1020"/>
        <item m="1" x="1547"/>
        <item m="1" x="1031"/>
        <item m="1" x="1890"/>
        <item m="1" x="1362"/>
        <item m="1" x="1911"/>
        <item m="1" x="1383"/>
        <item m="1" x="1932"/>
        <item m="1" x="1404"/>
        <item m="1" x="1956"/>
        <item m="1" x="1425"/>
        <item m="1" x="1976"/>
        <item m="1" x="1446"/>
        <item m="1" x="1994"/>
        <item m="1" x="1463"/>
        <item m="1" x="2012"/>
        <item m="1" x="1481"/>
        <item m="1" x="2030"/>
        <item m="1" x="1495"/>
        <item m="1" x="2045"/>
        <item m="1" x="1509"/>
        <item m="1" x="2060"/>
        <item m="1" x="1521"/>
        <item m="1" x="1007"/>
        <item m="1" x="1532"/>
        <item m="1" x="1015"/>
        <item m="1" x="1540"/>
        <item m="1" x="1022"/>
        <item m="1" x="1549"/>
        <item m="1" x="1033"/>
        <item m="1" x="1558"/>
        <item m="1" x="1042"/>
        <item m="1" x="1569"/>
        <item m="1" x="1935"/>
        <item m="1" x="1407"/>
        <item m="1" x="1959"/>
        <item m="1" x="1428"/>
        <item m="1" x="1979"/>
        <item m="1" x="1449"/>
        <item m="1" x="1997"/>
        <item m="1" x="1466"/>
        <item m="1" x="2015"/>
        <item m="1" x="1484"/>
        <item m="1" x="2033"/>
        <item m="1" x="1498"/>
        <item m="1" x="2048"/>
        <item m="1" x="1512"/>
        <item m="1" x="2063"/>
        <item m="1" x="1523"/>
        <item m="1" x="1010"/>
        <item m="1" x="1543"/>
        <item m="1" x="1025"/>
        <item m="1" x="1552"/>
        <item m="1" x="1035"/>
        <item m="1" x="1560"/>
        <item m="1" x="1571"/>
        <item m="1" x="1051"/>
        <item m="1" x="1580"/>
        <item m="1" x="1059"/>
        <item m="1" x="1591"/>
        <item m="1" x="1069"/>
        <item m="1" x="1029"/>
        <item m="1" x="1557"/>
        <item m="1" x="1040"/>
        <item m="1" x="1564"/>
        <item m="1" x="1046"/>
        <item m="1" x="1575"/>
        <item m="1" x="1054"/>
        <item m="1" x="1583"/>
        <item m="1" x="1062"/>
        <item m="1" x="1594"/>
        <item m="1" x="1072"/>
        <item m="1" x="1603"/>
        <item m="1" x="1081"/>
        <item m="1" x="1615"/>
        <item m="1" x="1093"/>
        <item m="1" x="1627"/>
        <item m="1" x="1104"/>
        <item m="1" x="1641"/>
        <item m="1" x="1119"/>
        <item m="1" x="1656"/>
        <item m="1" x="1134"/>
        <item m="1" x="1674"/>
        <item m="1" x="1152"/>
        <item m="1" x="1692"/>
        <item m="1" x="1169"/>
        <item m="1" x="1713"/>
        <item m="1" x="1190"/>
        <item m="1" x="1734"/>
        <item m="1" x="1211"/>
        <item m="1" x="1758"/>
        <item m="1" x="1567"/>
        <item m="1" x="1049"/>
        <item m="1" x="1578"/>
        <item m="1" x="1057"/>
        <item m="1" x="1586"/>
        <item m="1" x="1064"/>
        <item m="1" x="1597"/>
        <item m="1" x="1075"/>
        <item m="1" x="1606"/>
        <item m="1" x="1084"/>
        <item m="1" x="1618"/>
        <item m="1" x="1096"/>
        <item m="1" x="1629"/>
        <item m="1" x="1107"/>
        <item m="1" x="1644"/>
        <item m="1" x="1122"/>
        <item m="1" x="1659"/>
        <item m="1" x="1137"/>
        <item m="1" x="1677"/>
        <item m="1" x="1154"/>
        <item m="1" x="1695"/>
        <item m="1" x="1172"/>
        <item m="1" x="1716"/>
        <item m="1" x="1193"/>
        <item m="1" x="1737"/>
        <item m="1" x="1214"/>
        <item m="1" x="1761"/>
        <item m="1" x="1235"/>
        <item m="1" x="1589"/>
        <item m="1" x="1067"/>
        <item m="1" x="1600"/>
        <item m="1" x="1078"/>
        <item m="1" x="1609"/>
        <item m="1" x="1087"/>
        <item m="1" x="1621"/>
        <item m="1" x="1099"/>
        <item m="1" x="1632"/>
        <item m="1" x="1110"/>
        <item m="1" x="1647"/>
        <item m="1" x="1125"/>
        <item m="1" x="1662"/>
        <item m="1" x="1140"/>
        <item m="1" x="1680"/>
        <item m="1" x="1157"/>
        <item m="1" x="1698"/>
        <item m="1" x="1175"/>
        <item m="1" x="1719"/>
        <item m="1" x="1196"/>
        <item m="1" x="1740"/>
        <item m="1" x="1217"/>
        <item m="1" x="1764"/>
        <item m="1" x="1238"/>
        <item m="1" x="1782"/>
        <item m="1" x="1256"/>
        <item m="1" x="1803"/>
        <item m="1" x="1277"/>
        <item m="1" x="1298"/>
        <item m="1" x="1847"/>
        <item m="1" x="1612"/>
        <item m="1" x="1090"/>
        <item m="1" x="1624"/>
        <item m="1" x="1102"/>
        <item m="1" x="1635"/>
        <item m="1" x="1113"/>
        <item m="1" x="1650"/>
        <item m="1" x="1128"/>
        <item m="1" x="1665"/>
        <item m="1" x="1143"/>
        <item m="1" x="1683"/>
        <item m="1" x="1160"/>
        <item m="1" x="1701"/>
        <item m="1" x="1178"/>
        <item m="1" x="1722"/>
        <item m="1" x="1199"/>
        <item m="1" x="1743"/>
        <item m="1" x="1220"/>
        <item m="1" x="1767"/>
        <item m="1" x="1241"/>
        <item m="1" x="1785"/>
        <item m="1" x="1259"/>
        <item m="1" x="1806"/>
        <item m="1" x="1280"/>
        <item m="1" x="1826"/>
        <item m="1" x="1301"/>
        <item m="1" x="1850"/>
        <item m="1" x="1322"/>
        <item m="1" x="1871"/>
        <item m="1" x="1343"/>
        <item m="1" x="1638"/>
        <item m="1" x="1116"/>
        <item m="1" x="1653"/>
        <item m="1" x="1131"/>
        <item m="1" x="1668"/>
        <item m="1" x="1146"/>
        <item m="1" x="1686"/>
        <item m="1" x="1163"/>
        <item m="1" x="1704"/>
        <item m="1" x="1181"/>
        <item m="1" x="1725"/>
        <item m="1" x="1202"/>
        <item m="1" x="1746"/>
        <item m="1" x="1223"/>
        <item m="1" x="1770"/>
        <item m="1" x="1244"/>
        <item m="1" x="1788"/>
        <item m="1" x="1262"/>
        <item m="1" x="1809"/>
        <item m="1" x="1283"/>
        <item m="1" x="1829"/>
        <item m="1" x="1304"/>
        <item m="1" x="1853"/>
        <item m="1" x="1325"/>
        <item m="1" x="1874"/>
        <item m="1" x="1346"/>
        <item m="1" x="1895"/>
        <item m="1" x="1367"/>
        <item m="1" x="1916"/>
        <item m="1" x="1388"/>
        <item m="1" x="1940"/>
        <item m="1" x="1671"/>
        <item m="1" x="1149"/>
        <item m="1" x="1689"/>
        <item m="1" x="1166"/>
        <item m="1" x="1707"/>
        <item m="1" x="1184"/>
        <item m="1" x="1728"/>
        <item m="1" x="1205"/>
        <item m="1" x="1749"/>
        <item m="1" x="1226"/>
        <item m="1" x="1773"/>
        <item m="1" x="1247"/>
        <item m="1" x="1791"/>
        <item m="1" x="1265"/>
        <item m="1" x="1812"/>
        <item m="1" x="1286"/>
        <item m="1" x="1832"/>
        <item m="1" x="1307"/>
        <item m="1" x="1856"/>
        <item m="1" x="1328"/>
        <item m="1" x="1877"/>
        <item m="1" x="1349"/>
        <item m="1" x="1898"/>
        <item m="1" x="1370"/>
        <item m="1" x="1919"/>
        <item m="1" x="1391"/>
        <item m="1" x="1943"/>
        <item m="1" x="1412"/>
        <item m="1" x="1963"/>
        <item m="1" x="1433"/>
        <item m="1" x="1710"/>
        <item m="1" x="1187"/>
        <item m="1" x="1731"/>
        <item m="1" x="1208"/>
        <item m="1" x="1752"/>
        <item m="1" x="1229"/>
        <item m="1" x="1776"/>
        <item m="1" x="1250"/>
        <item m="1" x="1794"/>
        <item m="1" x="1268"/>
        <item m="1" x="1815"/>
        <item m="1" x="1289"/>
        <item m="1" x="1835"/>
        <item m="1" x="1310"/>
        <item m="1" x="1859"/>
        <item m="1" x="1331"/>
        <item m="1" x="1880"/>
        <item m="1" x="1352"/>
        <item m="1" x="1901"/>
        <item m="1" x="1373"/>
        <item m="1" x="1922"/>
        <item m="1" x="1394"/>
        <item m="1" x="1946"/>
        <item m="1" x="1415"/>
        <item m="1" x="1966"/>
        <item m="1" x="1436"/>
        <item m="1" x="1984"/>
        <item m="1" x="1453"/>
        <item m="1" x="2002"/>
        <item m="1" x="1471"/>
        <item m="1" x="2020"/>
        <item m="1" x="1755"/>
        <item m="1" x="1232"/>
        <item m="1" x="1779"/>
        <item m="1" x="1253"/>
        <item m="1" x="1797"/>
        <item m="1" x="1271"/>
        <item m="1" x="1818"/>
        <item m="1" x="1292"/>
        <item m="1" x="1838"/>
        <item m="1" x="1313"/>
        <item m="1" x="1862"/>
        <item m="1" x="1334"/>
        <item m="1" x="1883"/>
        <item m="1" x="1355"/>
        <item m="1" x="1904"/>
        <item m="1" x="1376"/>
        <item m="1" x="1925"/>
        <item m="1" x="1397"/>
        <item m="1" x="1949"/>
        <item m="1" x="1418"/>
        <item m="1" x="1969"/>
        <item m="1" x="1439"/>
        <item m="1" x="1987"/>
        <item m="1" x="1456"/>
        <item m="1" x="2005"/>
        <item m="1" x="1474"/>
        <item m="1" x="2023"/>
        <item m="1" x="1488"/>
        <item m="1" x="2038"/>
        <item m="1" x="1502"/>
        <item m="1" x="2053"/>
        <item m="1" x="1800"/>
        <item m="1" x="1274"/>
        <item m="1" x="1821"/>
        <item m="1" x="1295"/>
        <item m="1" x="1841"/>
        <item m="1" x="1316"/>
        <item m="1" x="1865"/>
        <item m="1" x="1337"/>
        <item m="1" x="1886"/>
        <item m="1" x="1358"/>
        <item m="1" x="1907"/>
        <item m="1" x="1379"/>
        <item m="1" x="1928"/>
        <item m="1" x="1400"/>
        <item m="1" x="1952"/>
        <item m="1" x="1421"/>
        <item m="1" x="1972"/>
        <item m="1" x="1442"/>
        <item m="1" x="1990"/>
        <item m="1" x="1459"/>
        <item m="1" x="2008"/>
        <item m="1" x="1477"/>
        <item m="1" x="2026"/>
        <item m="1" x="1491"/>
        <item m="1" x="2041"/>
        <item m="1" x="1505"/>
        <item m="1" x="2056"/>
        <item m="1" x="1517"/>
        <item m="1" x="1003"/>
        <item m="1" x="1528"/>
        <item m="1" x="1844"/>
        <item m="1" x="1319"/>
        <item m="1" x="1868"/>
        <item m="1" x="1340"/>
        <item m="1" x="1889"/>
        <item m="1" x="1361"/>
        <item m="1" x="1910"/>
        <item m="1" x="1382"/>
        <item m="1" x="1931"/>
        <item m="1" x="1403"/>
        <item m="1" x="1955"/>
        <item m="1" x="1424"/>
        <item m="1" x="1975"/>
        <item m="1" x="1445"/>
        <item m="1" x="1993"/>
        <item m="1" x="1462"/>
        <item m="1" x="2011"/>
        <item m="1" x="1480"/>
        <item m="1" x="2029"/>
        <item m="1" x="1494"/>
        <item m="1" x="2044"/>
        <item m="1" x="1508"/>
        <item m="1" x="2059"/>
        <item m="1" x="1520"/>
        <item m="1" x="1006"/>
        <item m="1" x="1531"/>
        <item m="1" x="1014"/>
        <item m="1" x="1539"/>
        <item m="1" x="1021"/>
        <item m="1" x="1548"/>
        <item m="1" x="1032"/>
        <item m="1" x="1892"/>
        <item m="1" x="1364"/>
        <item m="1" x="1913"/>
        <item m="1" x="1385"/>
        <item m="1" x="1934"/>
        <item m="1" x="1406"/>
        <item m="1" x="1958"/>
        <item m="1" x="1427"/>
        <item m="1" x="1978"/>
        <item m="1" x="1448"/>
        <item m="1" x="1996"/>
        <item m="1" x="1465"/>
        <item m="1" x="2014"/>
        <item m="1" x="1483"/>
        <item m="1" x="2032"/>
        <item m="1" x="1497"/>
        <item m="1" x="2047"/>
        <item m="1" x="1511"/>
        <item m="1" x="2062"/>
        <item m="1" x="1522"/>
        <item m="1" x="1009"/>
        <item m="1" x="1534"/>
        <item m="1" x="1017"/>
        <item m="1" x="1542"/>
        <item m="1" x="1024"/>
        <item m="1" x="1551"/>
        <item m="1" x="1034"/>
        <item m="1" x="1559"/>
        <item m="1" x="1043"/>
        <item m="1" x="1570"/>
        <item m="1" x="1937"/>
        <item m="1" x="1409"/>
        <item m="1" x="1960"/>
        <item m="1" x="1430"/>
        <item m="1" x="1981"/>
        <item m="1" x="1999"/>
        <item m="1" x="1468"/>
        <item m="1" x="2017"/>
        <item m="1" x="1485"/>
        <item m="1" x="2035"/>
        <item m="1" x="1500"/>
        <item m="1" x="2050"/>
        <item m="1" x="1514"/>
        <item m="1" x="2065"/>
        <item m="1" x="1525"/>
        <item m="1" x="1011"/>
        <item m="1" x="1536"/>
        <item m="1" x="1019"/>
        <item m="1" x="1545"/>
        <item m="1" x="1026"/>
        <item m="1" x="1554"/>
        <item m="1" x="1037"/>
        <item m="1" x="1561"/>
        <item m="1" x="1573"/>
        <item m="1" x="1052"/>
        <item m="1" x="1581"/>
        <item m="1" x="1060"/>
        <item m="1" x="1592"/>
        <item m="1" x="1070"/>
        <item m="1" x="1030"/>
        <item m="1" x="1041"/>
        <item m="1" x="1566"/>
        <item m="1" x="1048"/>
        <item m="1" x="1577"/>
        <item m="1" x="1056"/>
        <item m="1" x="1585"/>
        <item m="1" x="1596"/>
        <item m="1" x="1074"/>
        <item m="1" x="1605"/>
        <item m="1" x="1083"/>
        <item m="1" x="1617"/>
        <item m="1" x="1095"/>
        <item m="1" x="1106"/>
        <item m="1" x="1643"/>
        <item m="1" x="1121"/>
        <item m="1" x="1658"/>
        <item m="1" x="1136"/>
        <item m="1" x="1676"/>
        <item m="1" x="1694"/>
        <item m="1" x="1171"/>
        <item m="1" x="1715"/>
        <item m="1" x="1192"/>
        <item m="1" x="1736"/>
        <item m="1" x="1213"/>
        <item m="1" x="1760"/>
        <item m="1" x="1568"/>
        <item m="1" x="1050"/>
        <item m="1" x="1579"/>
        <item m="1" x="1058"/>
        <item m="1" x="1588"/>
        <item m="1" x="1066"/>
        <item m="1" x="1599"/>
        <item m="1" x="1077"/>
        <item m="1" x="1608"/>
        <item m="1" x="1086"/>
        <item m="1" x="1620"/>
        <item m="1" x="1098"/>
        <item m="1" x="1631"/>
        <item m="1" x="1109"/>
        <item m="1" x="1646"/>
        <item m="1" x="1124"/>
        <item m="1" x="1661"/>
        <item m="1" x="1139"/>
        <item m="1" x="1679"/>
        <item m="1" x="1156"/>
        <item m="1" x="1697"/>
        <item m="1" x="1174"/>
        <item m="1" x="1718"/>
        <item m="1" x="1195"/>
        <item m="1" x="1739"/>
        <item m="1" x="1216"/>
        <item m="1" x="1763"/>
        <item m="1" x="1237"/>
        <item m="1" x="1590"/>
        <item m="1" x="1068"/>
        <item m="1" x="1601"/>
        <item m="1" x="1079"/>
        <item m="1" x="1611"/>
        <item m="1" x="1089"/>
        <item m="1" x="1623"/>
        <item m="1" x="1101"/>
        <item m="1" x="1634"/>
        <item m="1" x="1112"/>
        <item m="1" x="1649"/>
        <item m="1" x="1127"/>
        <item m="1" x="1664"/>
        <item m="1" x="1142"/>
        <item m="1" x="1682"/>
        <item m="1" x="1159"/>
        <item m="1" x="1700"/>
        <item m="1" x="1177"/>
        <item m="1" x="1721"/>
        <item m="1" x="1198"/>
        <item m="1" x="1742"/>
        <item m="1" x="1219"/>
        <item m="1" x="1766"/>
        <item m="1" x="1240"/>
        <item m="1" x="1784"/>
        <item m="1" x="1258"/>
        <item m="1" x="1805"/>
        <item m="1" x="1279"/>
        <item m="1" x="1825"/>
        <item m="1" x="1300"/>
        <item m="1" x="1849"/>
        <item m="1" x="1613"/>
        <item m="1" x="1091"/>
        <item m="1" x="1625"/>
        <item m="1" x="1637"/>
        <item m="1" x="1115"/>
        <item m="1" x="1652"/>
        <item m="1" x="1130"/>
        <item m="1" x="1667"/>
        <item m="1" x="1145"/>
        <item m="1" x="1685"/>
        <item m="1" x="1162"/>
        <item m="1" x="1703"/>
        <item m="1" x="1180"/>
        <item m="1" x="1724"/>
        <item m="1" x="1201"/>
        <item m="1" x="1745"/>
        <item m="1" x="1222"/>
        <item m="1" x="1769"/>
        <item m="1" x="1243"/>
        <item m="1" x="1787"/>
        <item m="1" x="1261"/>
        <item m="1" x="1808"/>
        <item m="1" x="1282"/>
        <item m="1" x="1828"/>
        <item m="1" x="1303"/>
        <item m="1" x="1852"/>
        <item m="1" x="1324"/>
        <item m="1" x="1873"/>
        <item m="1" x="1345"/>
        <item m="1" x="1639"/>
        <item m="1" x="1117"/>
        <item m="1" x="1654"/>
        <item m="1" x="1132"/>
        <item m="1" x="1670"/>
        <item m="1" x="1148"/>
        <item m="1" x="1688"/>
        <item m="1" x="1165"/>
        <item m="1" x="1706"/>
        <item m="1" x="1183"/>
        <item m="1" x="1727"/>
        <item m="1" x="1204"/>
        <item m="1" x="1748"/>
        <item m="1" x="1225"/>
        <item m="1" x="1772"/>
        <item m="1" x="1246"/>
        <item m="1" x="1790"/>
        <item m="1" x="1264"/>
        <item m="1" x="1811"/>
        <item m="1" x="1285"/>
        <item m="1" x="1831"/>
        <item m="1" x="1306"/>
        <item m="1" x="1855"/>
        <item m="1" x="1327"/>
        <item m="1" x="1876"/>
        <item m="1" x="1348"/>
        <item m="1" x="1897"/>
        <item m="1" x="1369"/>
        <item m="1" x="1918"/>
        <item m="1" x="1390"/>
        <item m="1" x="1942"/>
        <item m="1" x="1672"/>
        <item m="1" x="1150"/>
        <item m="1" x="1690"/>
        <item m="1" x="1167"/>
        <item m="1" x="1709"/>
        <item m="1" x="1186"/>
        <item m="1" x="1730"/>
        <item m="1" x="1207"/>
        <item m="1" x="1751"/>
        <item m="1" x="1228"/>
        <item m="1" x="1775"/>
        <item m="1" x="1249"/>
        <item m="1" x="1793"/>
        <item m="1" x="1267"/>
        <item m="1" x="1814"/>
        <item m="1" x="1288"/>
        <item m="1" x="1834"/>
        <item m="1" x="1309"/>
        <item m="1" x="1858"/>
        <item m="1" x="1330"/>
        <item m="1" x="1879"/>
        <item m="1" x="1351"/>
        <item m="1" x="1900"/>
        <item m="1" x="1372"/>
        <item m="1" x="1921"/>
        <item m="1" x="1393"/>
        <item m="1" x="1945"/>
        <item m="1" x="1414"/>
        <item m="1" x="1965"/>
        <item m="1" x="1435"/>
        <item m="1" x="1711"/>
        <item m="1" x="1188"/>
        <item m="1" x="1732"/>
        <item m="1" x="1209"/>
        <item m="1" x="1754"/>
        <item m="1" x="1231"/>
        <item m="1" x="1778"/>
        <item m="1" x="1252"/>
        <item m="1" x="1796"/>
        <item m="1" x="1270"/>
        <item m="1" x="1817"/>
        <item m="1" x="1291"/>
        <item m="1" x="1837"/>
        <item m="1" x="1312"/>
        <item m="1" x="1861"/>
        <item m="1" x="1333"/>
        <item m="1" x="1882"/>
        <item m="1" x="1354"/>
        <item m="1" x="1903"/>
        <item m="1" x="1375"/>
        <item m="1" x="1924"/>
        <item m="1" x="1396"/>
        <item m="1" x="1948"/>
        <item m="1" x="1417"/>
        <item m="1" x="1968"/>
        <item m="1" x="1438"/>
        <item m="1" x="1986"/>
        <item m="1" x="1455"/>
        <item m="1" x="2004"/>
        <item m="1" x="1473"/>
        <item m="1" x="2022"/>
        <item m="1" x="1756"/>
        <item m="1" x="1233"/>
        <item m="1" x="1780"/>
        <item m="1" x="1254"/>
        <item m="1" x="1799"/>
        <item m="1" x="1273"/>
        <item m="1" x="1820"/>
        <item m="1" x="1294"/>
        <item m="1" x="1840"/>
        <item m="1" x="1315"/>
        <item m="1" x="1864"/>
        <item m="1" x="1336"/>
        <item m="1" x="1885"/>
        <item m="1" x="1357"/>
        <item m="1" x="1906"/>
        <item m="1" x="1378"/>
        <item m="1" x="1927"/>
        <item m="1" x="1399"/>
        <item m="1" x="1951"/>
        <item m="1" x="1420"/>
        <item m="1" x="1971"/>
        <item m="1" x="1441"/>
        <item m="1" x="1989"/>
        <item m="1" x="1458"/>
        <item m="1" x="2007"/>
        <item m="1" x="1476"/>
        <item m="1" x="2025"/>
        <item m="1" x="1490"/>
        <item m="1" x="2040"/>
        <item m="1" x="1504"/>
        <item m="1" x="2055"/>
        <item m="1" x="1801"/>
        <item m="1" x="1275"/>
        <item m="1" x="1822"/>
        <item m="1" x="1296"/>
        <item m="1" x="1843"/>
        <item m="1" x="1318"/>
        <item m="1" x="1867"/>
        <item m="1" x="1339"/>
        <item m="1" x="1888"/>
        <item m="1" x="1360"/>
        <item m="1" x="1909"/>
        <item m="1" x="1381"/>
        <item m="1" x="1930"/>
        <item m="1" x="1402"/>
        <item m="1" x="1954"/>
        <item m="1" x="1423"/>
        <item m="1" x="1974"/>
        <item m="1" x="1444"/>
        <item m="1" x="1992"/>
        <item m="1" x="1461"/>
        <item m="1" x="2010"/>
        <item m="1" x="1479"/>
        <item m="1" x="2028"/>
        <item m="1" x="1493"/>
        <item m="1" x="2043"/>
        <item m="1" x="1507"/>
        <item m="1" x="2058"/>
        <item m="1" x="1519"/>
        <item m="1" x="1005"/>
        <item m="1" x="1530"/>
        <item m="1" x="1845"/>
        <item m="1" x="1320"/>
        <item m="1" x="1869"/>
        <item m="1" x="1341"/>
        <item m="1" x="1891"/>
        <item m="1" x="1363"/>
        <item m="1" x="1912"/>
        <item m="1" x="1384"/>
        <item m="1" x="1933"/>
        <item m="1" x="1405"/>
        <item m="1" x="1957"/>
        <item m="1" x="1426"/>
        <item m="1" x="1977"/>
        <item m="1" x="1447"/>
        <item m="1" x="1995"/>
        <item m="1" x="1464"/>
        <item m="1" x="2013"/>
        <item m="1" x="1482"/>
        <item m="1" x="2031"/>
        <item m="1" x="1496"/>
        <item m="1" x="2046"/>
        <item m="1" x="1510"/>
        <item m="1" x="2061"/>
        <item m="1" x="1008"/>
        <item m="1" x="1533"/>
        <item m="1" x="1016"/>
        <item m="1" x="1541"/>
        <item m="1" x="1023"/>
        <item m="1" x="1550"/>
        <item m="1" x="1893"/>
        <item m="1" x="1365"/>
        <item m="1" x="1914"/>
        <item m="1" x="1386"/>
        <item m="1" x="1936"/>
        <item m="1" x="1408"/>
        <item m="1" x="1429"/>
        <item m="1" x="1980"/>
        <item m="1" x="1450"/>
        <item m="1" x="1998"/>
        <item m="1" x="1467"/>
        <item m="1" x="2016"/>
        <item m="1" x="2034"/>
        <item m="1" x="1499"/>
        <item m="1" x="2049"/>
        <item m="1" x="1513"/>
        <item m="1" x="2064"/>
        <item m="1" x="1524"/>
        <item m="1" x="1535"/>
        <item m="1" x="1018"/>
        <item m="1" x="1544"/>
        <item m="1" x="1553"/>
        <item m="1" x="1036"/>
        <item m="1" x="1044"/>
        <item m="1" x="1572"/>
        <item m="1" x="1938"/>
        <item m="1" x="1410"/>
        <item m="1" x="1961"/>
        <item m="1" x="1431"/>
        <item m="1" x="1982"/>
        <item m="1" x="1451"/>
        <item m="1" x="2000"/>
        <item m="1" x="1469"/>
        <item m="1" x="2018"/>
        <item m="1" x="1486"/>
        <item m="1" x="2036"/>
        <item m="1" x="2051"/>
        <item m="1" x="1515"/>
        <item m="1" x="2066"/>
        <item m="1" x="1526"/>
        <item m="1" x="1012"/>
        <item m="1" x="1537"/>
        <item m="1" x="1546"/>
        <item m="1" x="1027"/>
        <item m="1" x="1555"/>
        <item m="1" x="1038"/>
        <item m="1" x="1562"/>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649"/>
        <item m="1" x="535"/>
        <item m="1" x="536"/>
        <item m="1" x="391"/>
        <item m="1" x="537"/>
        <item m="1" x="650"/>
        <item m="1" x="619"/>
        <item m="1" x="538"/>
        <item m="1" x="392"/>
        <item m="1" x="620"/>
        <item m="1" x="621"/>
        <item m="1" x="635"/>
        <item m="1" x="636"/>
        <item m="1" x="637"/>
        <item m="1" x="393"/>
        <item m="1" x="622"/>
        <item m="1" x="623"/>
        <item m="1" x="624"/>
        <item m="1" x="638"/>
        <item m="1" x="639"/>
        <item m="1" x="625"/>
        <item m="1" x="394"/>
        <item m="1" x="539"/>
        <item m="1" x="540"/>
        <item m="1" x="541"/>
        <item m="1" x="640"/>
        <item m="1" x="641"/>
        <item m="1" x="542"/>
        <item m="1" x="543"/>
        <item m="1" x="544"/>
        <item m="1" x="545"/>
        <item m="1" x="546"/>
        <item m="1" x="642"/>
        <item m="1" x="643"/>
        <item m="1" x="395"/>
        <item m="1" x="396"/>
        <item m="1" x="547"/>
        <item m="1" x="626"/>
        <item m="1" x="548"/>
        <item m="1" x="644"/>
        <item m="1" x="634"/>
        <item m="1" x="549"/>
        <item m="1" x="550"/>
        <item m="1" x="551"/>
        <item m="1" x="552"/>
        <item m="1" x="553"/>
        <item m="1" x="645"/>
        <item m="1" x="618"/>
        <item m="1" x="646"/>
        <item m="1" x="397"/>
        <item m="1" x="554"/>
        <item m="1" x="627"/>
        <item m="1" x="628"/>
        <item m="1" x="555"/>
        <item m="1" x="398"/>
        <item m="1" x="556"/>
        <item m="1" x="557"/>
        <item m="1" x="558"/>
        <item m="1" x="647"/>
        <item m="1" x="399"/>
        <item m="1" x="629"/>
        <item m="1" x="486"/>
        <item m="1" x="487"/>
        <item m="1" x="488"/>
        <item m="1" x="651"/>
        <item m="1" x="400"/>
        <item m="1" x="630"/>
        <item m="1" x="489"/>
        <item m="1" x="490"/>
        <item m="1" x="491"/>
        <item m="1" x="652"/>
        <item m="1" x="614"/>
        <item m="1" x="401"/>
        <item m="1" x="492"/>
        <item m="1" x="493"/>
        <item m="1" x="494"/>
        <item m="1" x="615"/>
        <item m="1" x="616"/>
        <item m="1" x="559"/>
        <item m="1" x="495"/>
        <item m="1" x="496"/>
        <item m="1" x="497"/>
        <item m="1" x="498"/>
        <item m="1" x="587"/>
        <item m="1" x="588"/>
        <item m="1" x="560"/>
        <item m="1" x="499"/>
        <item m="1" x="500"/>
        <item m="1" x="501"/>
        <item m="1" x="502"/>
        <item m="1" x="589"/>
        <item m="1" x="590"/>
        <item m="1" x="561"/>
        <item m="1" x="503"/>
        <item m="1" x="504"/>
        <item m="1" x="485"/>
        <item m="1" x="505"/>
        <item m="1" x="591"/>
        <item m="1" x="592"/>
        <item m="1" x="593"/>
        <item m="1" x="506"/>
        <item m="1" x="507"/>
        <item m="1" x="508"/>
        <item m="1" x="509"/>
        <item m="1" x="594"/>
        <item m="1" x="595"/>
        <item m="1" x="596"/>
        <item m="1" x="597"/>
        <item m="1" x="510"/>
        <item m="1" x="511"/>
        <item m="1" x="512"/>
        <item m="1" x="598"/>
        <item m="1" x="599"/>
        <item m="1" x="513"/>
        <item m="1" x="600"/>
        <item m="1" x="514"/>
        <item m="1" x="515"/>
        <item m="1" x="562"/>
        <item m="1" x="601"/>
        <item m="1" x="602"/>
        <item m="1" x="516"/>
        <item m="1" x="603"/>
        <item m="1" x="604"/>
        <item m="1" x="517"/>
        <item m="1" x="518"/>
        <item m="1" x="605"/>
        <item m="1" x="606"/>
        <item m="1" x="607"/>
        <item m="1" x="608"/>
        <item m="1" x="519"/>
        <item m="1" x="520"/>
        <item m="1" x="521"/>
        <item m="1" x="609"/>
        <item m="1" x="610"/>
        <item m="1" x="611"/>
        <item m="1" x="563"/>
        <item m="1" x="389"/>
        <item m="1" x="330"/>
        <item m="1" x="331"/>
        <item m="1" x="332"/>
        <item m="1" x="612"/>
        <item m="1" x="333"/>
        <item m="1" x="334"/>
        <item m="1" x="335"/>
        <item m="1" x="336"/>
        <item m="1" x="337"/>
        <item m="1" x="338"/>
        <item m="1" x="613"/>
        <item m="1" x="339"/>
        <item m="1" x="340"/>
        <item m="1" x="341"/>
        <item m="1" x="342"/>
        <item m="1" x="343"/>
        <item m="1" x="344"/>
        <item m="1" x="385"/>
        <item m="1" x="345"/>
        <item m="1" x="346"/>
        <item m="1" x="347"/>
        <item m="1" x="348"/>
        <item m="1" x="349"/>
        <item m="1" x="350"/>
        <item m="1" x="483"/>
        <item m="1" x="351"/>
        <item m="1" x="352"/>
        <item m="1" x="353"/>
        <item m="1" x="354"/>
        <item m="1" x="355"/>
        <item m="1" x="356"/>
        <item m="1" x="357"/>
        <item m="1" x="358"/>
        <item m="1" x="359"/>
        <item m="1" x="360"/>
        <item m="1" x="361"/>
        <item m="1" x="362"/>
        <item m="1" x="363"/>
        <item m="1" x="388"/>
        <item m="1" x="364"/>
        <item m="1" x="386"/>
        <item m="1" x="365"/>
        <item m="1" x="366"/>
        <item m="1" x="367"/>
        <item m="1" x="368"/>
        <item m="1" x="387"/>
        <item m="1" x="369"/>
        <item m="1" x="370"/>
        <item m="1" x="371"/>
        <item m="1" x="372"/>
        <item m="1" x="373"/>
        <item m="1" x="374"/>
        <item m="1" x="617"/>
        <item m="1" x="375"/>
        <item m="1" x="376"/>
        <item m="1" x="377"/>
        <item m="1" x="378"/>
        <item m="1" x="379"/>
        <item m="1" x="380"/>
        <item m="1" x="526"/>
        <item m="1" x="381"/>
        <item m="1" x="382"/>
        <item m="1" x="383"/>
        <item m="1" x="384"/>
        <item m="1" x="414"/>
        <item m="1" x="415"/>
        <item m="1" x="527"/>
        <item m="1" x="416"/>
        <item m="1" x="417"/>
        <item m="1" x="418"/>
        <item m="1" x="419"/>
        <item m="1" x="420"/>
        <item m="1" x="482"/>
        <item m="1" x="522"/>
        <item m="1" x="421"/>
        <item m="1" x="422"/>
        <item m="1" x="423"/>
        <item m="1" x="424"/>
        <item m="1" x="425"/>
        <item m="1" x="426"/>
        <item m="1" x="528"/>
        <item m="1" x="427"/>
        <item m="1" x="428"/>
        <item m="1" x="429"/>
        <item m="1" x="430"/>
        <item m="1" x="431"/>
        <item m="1" x="432"/>
        <item m="1" x="529"/>
        <item m="1" x="433"/>
        <item m="1" x="434"/>
        <item m="1" x="435"/>
        <item m="1" x="436"/>
        <item m="1" x="437"/>
        <item m="1" x="438"/>
        <item m="1" x="523"/>
        <item m="1" x="439"/>
        <item m="1" x="440"/>
        <item m="1" x="441"/>
        <item m="1" x="442"/>
        <item m="1" x="443"/>
        <item m="1" x="444"/>
        <item m="1" x="524"/>
        <item m="1" x="445"/>
        <item m="1" x="446"/>
        <item m="1" x="447"/>
        <item m="1" x="448"/>
        <item m="1" x="449"/>
        <item m="1" x="450"/>
        <item m="1" x="530"/>
        <item m="1" x="451"/>
        <item m="1" x="452"/>
        <item m="1" x="453"/>
        <item m="1" x="454"/>
        <item m="1" x="455"/>
        <item m="1" x="456"/>
        <item m="1" x="531"/>
        <item m="1" x="457"/>
        <item m="1" x="402"/>
        <item m="1" x="458"/>
        <item m="1" x="459"/>
        <item m="1" x="460"/>
        <item m="1" x="532"/>
        <item m="1" x="533"/>
        <item m="1" x="461"/>
        <item m="1" x="462"/>
        <item m="1" x="463"/>
        <item m="1" x="464"/>
        <item m="1" x="465"/>
        <item m="1" x="466"/>
        <item m="1" x="525"/>
        <item m="1" x="467"/>
        <item m="1" x="468"/>
        <item m="1" x="469"/>
        <item m="1" x="470"/>
        <item m="1" x="471"/>
        <item m="1" x="472"/>
        <item m="1" x="534"/>
        <item m="1" x="473"/>
        <item m="1" x="474"/>
        <item m="1" x="475"/>
        <item m="1" x="476"/>
        <item m="1" x="477"/>
        <item m="1" x="478"/>
        <item m="1" x="662"/>
        <item m="1" x="479"/>
        <item m="1" x="403"/>
        <item m="1" x="480"/>
        <item m="1" x="481"/>
        <item m="1" x="564"/>
        <item m="1" x="390"/>
        <item m="1" x="484"/>
        <item m="1" x="565"/>
        <item m="1" x="566"/>
        <item m="1" x="404"/>
        <item m="1" x="653"/>
        <item m="1" x="654"/>
        <item m="1" x="648"/>
        <item m="1" x="405"/>
        <item m="1" x="567"/>
        <item m="1" x="568"/>
        <item m="1" x="569"/>
        <item m="1" x="655"/>
        <item m="1" x="406"/>
        <item m="1" x="407"/>
        <item m="1" x="570"/>
        <item m="1" x="571"/>
        <item m="1" x="656"/>
        <item m="1" x="657"/>
        <item m="1" x="572"/>
        <item m="1" x="408"/>
        <item m="1" x="573"/>
        <item m="1" x="574"/>
        <item m="1" x="575"/>
        <item m="1" x="658"/>
        <item m="1" x="576"/>
        <item m="1" x="409"/>
        <item m="1" x="577"/>
        <item m="1" x="631"/>
        <item m="1" x="659"/>
        <item m="1" x="578"/>
        <item m="1" x="410"/>
        <item m="1" x="579"/>
        <item m="1" x="411"/>
        <item m="1" x="580"/>
        <item m="1" x="660"/>
        <item m="1" x="412"/>
        <item m="1" x="581"/>
        <item m="1" x="632"/>
        <item m="1" x="633"/>
        <item m="1" x="582"/>
        <item m="1" x="661"/>
        <item m="1" x="413"/>
        <item m="1" x="583"/>
        <item m="1" x="584"/>
        <item m="1" x="585"/>
        <item m="1" x="5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663"/>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8"/>
        <item x="327"/>
        <item x="326"/>
        <item x="325"/>
        <item x="324"/>
        <item x="323"/>
        <item x="322"/>
        <item x="321"/>
        <item x="320"/>
        <item x="329"/>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331">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t="grand">
      <x/>
    </i>
  </rowItems>
  <colFields count="1">
    <field x="1"/>
  </colFields>
  <colItems count="23">
    <i>
      <x v="1"/>
    </i>
    <i>
      <x v="2"/>
    </i>
    <i>
      <x v="3"/>
    </i>
    <i>
      <x v="7"/>
    </i>
    <i>
      <x v="8"/>
    </i>
    <i>
      <x v="9"/>
    </i>
    <i>
      <x v="10"/>
    </i>
    <i>
      <x v="11"/>
    </i>
    <i>
      <x v="12"/>
    </i>
    <i>
      <x v="13"/>
    </i>
    <i>
      <x v="14"/>
    </i>
    <i>
      <x v="15"/>
    </i>
    <i>
      <x v="16"/>
    </i>
    <i>
      <x v="17"/>
    </i>
    <i>
      <x v="18"/>
    </i>
    <i>
      <x v="20"/>
    </i>
    <i>
      <x v="21"/>
    </i>
    <i>
      <x v="23"/>
    </i>
    <i>
      <x v="25"/>
    </i>
    <i>
      <x v="26"/>
    </i>
    <i>
      <x v="27"/>
    </i>
    <i>
      <x v="28"/>
    </i>
    <i t="grand">
      <x/>
    </i>
  </colItems>
  <dataFields count="1">
    <dataField name="Sum of Pounds" fld="7" baseField="0" baseItem="0" numFmtId="164"/>
  </dataFields>
  <formats count="34">
    <format dxfId="67">
      <pivotArea outline="0" collapsedLevelsAreSubtotals="1"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5" type="button" dataOnly="0" labelOnly="1" outline="0" axis="axisRow" fieldPosition="0"/>
    </format>
    <format dxfId="60">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59">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58">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57">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56">
      <pivotArea dataOnly="0" labelOnly="1" fieldPosition="0">
        <references count="1">
          <reference field="5" count="7">
            <x v="561"/>
            <x v="562"/>
            <x v="563"/>
            <x v="564"/>
            <x v="565"/>
            <x v="566"/>
            <x v="567"/>
          </reference>
        </references>
      </pivotArea>
    </format>
    <format dxfId="55">
      <pivotArea dataOnly="0" labelOnly="1" grandRow="1" outline="0" fieldPosition="0"/>
    </format>
    <format dxfId="54">
      <pivotArea dataOnly="0" labelOnly="1" fieldPosition="0">
        <references count="1">
          <reference field="1" count="20">
            <x v="0"/>
            <x v="1"/>
            <x v="3"/>
            <x v="8"/>
            <x v="9"/>
            <x v="10"/>
            <x v="11"/>
            <x v="12"/>
            <x v="13"/>
            <x v="14"/>
            <x v="15"/>
            <x v="16"/>
            <x v="17"/>
            <x v="18"/>
            <x v="19"/>
            <x v="20"/>
            <x v="21"/>
            <x v="23"/>
            <x v="25"/>
            <x v="26"/>
          </reference>
        </references>
      </pivotArea>
    </format>
    <format dxfId="53">
      <pivotArea dataOnly="0" labelOnly="1" grandCol="1" outline="0" fieldPosition="0"/>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5" type="button" dataOnly="0" labelOnly="1" outline="0" axis="axisRow" fieldPosition="0"/>
    </format>
    <format dxfId="4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4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4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4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42">
      <pivotArea dataOnly="0" labelOnly="1" fieldPosition="0">
        <references count="1">
          <reference field="5" count="7">
            <x v="561"/>
            <x v="562"/>
            <x v="563"/>
            <x v="564"/>
            <x v="565"/>
            <x v="566"/>
            <x v="567"/>
          </reference>
        </references>
      </pivotArea>
    </format>
    <format dxfId="41">
      <pivotArea dataOnly="0" labelOnly="1" grandRow="1" outline="0" fieldPosition="0"/>
    </format>
    <format dxfId="40">
      <pivotArea dataOnly="0" labelOnly="1" fieldPosition="0">
        <references count="1">
          <reference field="1" count="20">
            <x v="0"/>
            <x v="1"/>
            <x v="3"/>
            <x v="8"/>
            <x v="9"/>
            <x v="10"/>
            <x v="11"/>
            <x v="12"/>
            <x v="13"/>
            <x v="14"/>
            <x v="15"/>
            <x v="16"/>
            <x v="17"/>
            <x v="18"/>
            <x v="19"/>
            <x v="20"/>
            <x v="21"/>
            <x v="23"/>
            <x v="25"/>
            <x v="26"/>
          </reference>
        </references>
      </pivotArea>
    </format>
    <format dxfId="39">
      <pivotArea dataOnly="0" labelOnly="1" grandCol="1" outline="0" fieldPosition="0"/>
    </format>
    <format dxfId="38">
      <pivotArea type="origin" dataOnly="0" labelOnly="1" outline="0" fieldPosition="0"/>
    </format>
    <format dxfId="37">
      <pivotArea field="5" type="button" dataOnly="0" labelOnly="1" outline="0" axis="axisRow" fieldPosition="0"/>
    </format>
    <format dxfId="36">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35">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C23" sqref="C23"/>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18" t="s">
        <v>480</v>
      </c>
      <c r="B2" s="118" t="s">
        <v>2</v>
      </c>
      <c r="C2" s="118" t="s">
        <v>491</v>
      </c>
    </row>
    <row r="3" spans="1:3" x14ac:dyDescent="0.15">
      <c r="A3" s="9" t="s">
        <v>417</v>
      </c>
      <c r="B3" s="2" t="s">
        <v>496</v>
      </c>
      <c r="C3" s="3" t="s">
        <v>492</v>
      </c>
    </row>
    <row r="4" spans="1:3" x14ac:dyDescent="0.15">
      <c r="A4" s="10" t="s">
        <v>481</v>
      </c>
      <c r="B4" s="4" t="s">
        <v>496</v>
      </c>
      <c r="C4" s="5" t="s">
        <v>503</v>
      </c>
    </row>
    <row r="5" spans="1:3" x14ac:dyDescent="0.15">
      <c r="A5" s="10" t="s">
        <v>482</v>
      </c>
      <c r="B5" s="4" t="s">
        <v>496</v>
      </c>
      <c r="C5" s="5" t="s">
        <v>504</v>
      </c>
    </row>
    <row r="6" spans="1:3" x14ac:dyDescent="0.15">
      <c r="A6" s="10" t="s">
        <v>483</v>
      </c>
      <c r="B6" s="4" t="s">
        <v>496</v>
      </c>
      <c r="C6" s="5" t="s">
        <v>505</v>
      </c>
    </row>
    <row r="7" spans="1:3" x14ac:dyDescent="0.15">
      <c r="A7" s="10" t="s">
        <v>502</v>
      </c>
      <c r="B7" s="4" t="s">
        <v>496</v>
      </c>
      <c r="C7" s="5" t="s">
        <v>717</v>
      </c>
    </row>
    <row r="8" spans="1:3" x14ac:dyDescent="0.15">
      <c r="A8" s="10" t="s">
        <v>484</v>
      </c>
      <c r="B8" s="4" t="s">
        <v>496</v>
      </c>
      <c r="C8" s="5" t="s">
        <v>493</v>
      </c>
    </row>
    <row r="9" spans="1:3" x14ac:dyDescent="0.15">
      <c r="A9" s="10" t="s">
        <v>485</v>
      </c>
      <c r="B9" s="4" t="s">
        <v>496</v>
      </c>
      <c r="C9" s="5" t="s">
        <v>494</v>
      </c>
    </row>
    <row r="10" spans="1:3" x14ac:dyDescent="0.15">
      <c r="A10" s="11" t="s">
        <v>486</v>
      </c>
      <c r="B10" s="6" t="s">
        <v>496</v>
      </c>
      <c r="C10" s="7" t="s">
        <v>495</v>
      </c>
    </row>
    <row r="11" spans="1:3" x14ac:dyDescent="0.15">
      <c r="A11" s="12" t="s">
        <v>487</v>
      </c>
      <c r="B11" s="2" t="s">
        <v>497</v>
      </c>
      <c r="C11" s="3" t="s">
        <v>498</v>
      </c>
    </row>
    <row r="12" spans="1:3" x14ac:dyDescent="0.15">
      <c r="A12" s="13" t="s">
        <v>488</v>
      </c>
      <c r="B12" s="4" t="s">
        <v>497</v>
      </c>
      <c r="C12" s="5" t="s">
        <v>499</v>
      </c>
    </row>
    <row r="13" spans="1:3" x14ac:dyDescent="0.15">
      <c r="A13" s="14" t="s">
        <v>489</v>
      </c>
      <c r="B13" s="6" t="s">
        <v>497</v>
      </c>
      <c r="C13" s="7" t="s">
        <v>500</v>
      </c>
    </row>
    <row r="14" spans="1:3" x14ac:dyDescent="0.15">
      <c r="A14" s="15" t="s">
        <v>490</v>
      </c>
      <c r="B14" s="8" t="s">
        <v>501</v>
      </c>
      <c r="C14" s="184" t="s">
        <v>718</v>
      </c>
    </row>
    <row r="15" spans="1:3" x14ac:dyDescent="0.15">
      <c r="A15" s="186" t="s">
        <v>513</v>
      </c>
      <c r="B15" s="187"/>
      <c r="C15" s="188"/>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DO2" activePane="bottomRight" state="frozen"/>
      <selection pane="topRight" activeCell="B1" sqref="B1"/>
      <selection pane="bottomLeft" activeCell="A2" sqref="A2"/>
      <selection pane="bottomRight" activeCell="DU1" activeCellId="3" sqref="DI1:DI1048576 DL1:DL1048576 DR1:DR1048576 DU1:DU1048576"/>
    </sheetView>
  </sheetViews>
  <sheetFormatPr baseColWidth="10" defaultColWidth="10.83203125" defaultRowHeight="15" x14ac:dyDescent="0.15"/>
  <cols>
    <col min="1" max="1" width="8.5" style="1" bestFit="1" customWidth="1"/>
    <col min="2" max="2" width="11.33203125" style="1" bestFit="1" customWidth="1"/>
    <col min="3" max="3" width="13.83203125" style="1" bestFit="1" customWidth="1"/>
    <col min="4" max="4" width="11.33203125" style="1" bestFit="1" customWidth="1"/>
    <col min="5" max="5" width="14.33203125" style="1" bestFit="1" customWidth="1"/>
    <col min="6" max="6" width="11.83203125" style="1" bestFit="1" customWidth="1"/>
    <col min="7" max="7" width="13.5" style="1" bestFit="1" customWidth="1"/>
    <col min="8" max="8" width="14.33203125" style="1" bestFit="1" customWidth="1"/>
    <col min="9" max="9" width="11.83203125" style="1" bestFit="1" customWidth="1"/>
    <col min="10" max="10" width="14.5" style="1" bestFit="1" customWidth="1"/>
    <col min="11" max="11" width="14.83203125" style="1" bestFit="1" customWidth="1"/>
    <col min="12" max="12" width="14.1640625" style="1" bestFit="1" customWidth="1"/>
    <col min="13" max="13" width="13.33203125" style="1" bestFit="1" customWidth="1"/>
    <col min="14" max="14" width="14.1640625" style="1" bestFit="1" customWidth="1"/>
    <col min="15" max="15" width="13.5" style="1" bestFit="1" customWidth="1"/>
    <col min="16" max="16" width="14.5" style="1" bestFit="1" customWidth="1"/>
    <col min="17" max="17" width="14.1640625" style="1" bestFit="1" customWidth="1"/>
    <col min="18" max="18" width="13" style="1" bestFit="1" customWidth="1"/>
    <col min="19" max="19" width="14.5" style="1" bestFit="1" customWidth="1"/>
    <col min="20" max="20" width="20.1640625" style="1" bestFit="1" customWidth="1"/>
    <col min="21" max="21" width="13.33203125" style="1" bestFit="1" customWidth="1"/>
    <col min="22" max="22" width="11" style="1" bestFit="1" customWidth="1"/>
    <col min="23" max="23" width="19.6640625" style="1" bestFit="1" customWidth="1"/>
    <col min="24" max="24" width="13" style="1" bestFit="1" customWidth="1"/>
    <col min="25" max="25" width="13.33203125" style="1" bestFit="1" customWidth="1"/>
    <col min="26" max="26" width="15" style="1" bestFit="1" customWidth="1"/>
    <col min="27" max="27" width="14" style="1" customWidth="1"/>
    <col min="28" max="28" width="9.83203125" style="1" bestFit="1" customWidth="1"/>
    <col min="29" max="29" width="11.33203125" style="1" bestFit="1" customWidth="1"/>
    <col min="30" max="30" width="14.33203125" style="1" bestFit="1" customWidth="1"/>
    <col min="31" max="31" width="12.5" style="1" bestFit="1" customWidth="1"/>
    <col min="32" max="32" width="14.6640625" style="1" bestFit="1" customWidth="1"/>
    <col min="33" max="33" width="11.83203125" style="1" bestFit="1" customWidth="1"/>
    <col min="34" max="34" width="13.5" style="1" bestFit="1" customWidth="1"/>
    <col min="35" max="35" width="14.33203125" style="1" bestFit="1" customWidth="1"/>
    <col min="36" max="36" width="12.1640625" style="1" bestFit="1" customWidth="1"/>
    <col min="37" max="37" width="15.83203125" style="1" bestFit="1" customWidth="1"/>
    <col min="38" max="38" width="15" style="1" bestFit="1" customWidth="1"/>
    <col min="39" max="39" width="14.5" style="1" bestFit="1" customWidth="1"/>
    <col min="40" max="40" width="13.83203125" style="1" bestFit="1" customWidth="1"/>
    <col min="41" max="41" width="14.83203125" style="1" bestFit="1" customWidth="1"/>
    <col min="42" max="42" width="13.1640625" style="1" bestFit="1" customWidth="1"/>
    <col min="43" max="43" width="15.6640625" style="1" bestFit="1" customWidth="1"/>
    <col min="44" max="44" width="14" style="1" bestFit="1" customWidth="1"/>
    <col min="45" max="45" width="13" style="1" bestFit="1" customWidth="1"/>
    <col min="46" max="46" width="14.33203125" style="1" bestFit="1" customWidth="1"/>
    <col min="47" max="47" width="20.1640625" style="1" bestFit="1" customWidth="1"/>
    <col min="48" max="48" width="13.33203125" style="1" bestFit="1" customWidth="1"/>
    <col min="49" max="49" width="12.5" style="1" bestFit="1" customWidth="1"/>
    <col min="50" max="50" width="19.6640625" style="1" bestFit="1" customWidth="1"/>
    <col min="51" max="51" width="14.6640625" style="1" bestFit="1" customWidth="1"/>
    <col min="52" max="52" width="13.1640625" style="1" bestFit="1" customWidth="1"/>
    <col min="53" max="53" width="15.6640625" style="1" bestFit="1" customWidth="1"/>
    <col min="54" max="54" width="12.6640625" style="1" bestFit="1" customWidth="1"/>
    <col min="55" max="55" width="9.83203125" style="1" bestFit="1" customWidth="1"/>
    <col min="56" max="56" width="12.33203125" style="1" bestFit="1" customWidth="1"/>
    <col min="57" max="57" width="14" style="1" bestFit="1" customWidth="1"/>
    <col min="58" max="58" width="12.33203125" style="1" bestFit="1" customWidth="1"/>
    <col min="59" max="59" width="14.6640625" style="1" bestFit="1" customWidth="1"/>
    <col min="60" max="60" width="11.83203125" style="1" bestFit="1" customWidth="1"/>
    <col min="61" max="61" width="13.5" style="1" bestFit="1" customWidth="1"/>
    <col min="62" max="62" width="14.33203125" style="1" bestFit="1" customWidth="1"/>
    <col min="63" max="63" width="11.83203125" style="1" bestFit="1" customWidth="1"/>
    <col min="64" max="64" width="14.5" style="1" bestFit="1" customWidth="1"/>
    <col min="65" max="65" width="13.83203125" style="1" bestFit="1" customWidth="1"/>
    <col min="66" max="66" width="14.1640625" style="1" bestFit="1" customWidth="1"/>
    <col min="67" max="67" width="13.1640625" style="1" bestFit="1" customWidth="1"/>
    <col min="68" max="68" width="14.6640625" style="1" bestFit="1" customWidth="1"/>
    <col min="69" max="69" width="13.5" style="1" bestFit="1" customWidth="1"/>
    <col min="70" max="70" width="15.83203125" style="1" bestFit="1" customWidth="1"/>
    <col min="71" max="71" width="13.6640625" style="1" bestFit="1" customWidth="1"/>
    <col min="72" max="72" width="13" style="1" bestFit="1" customWidth="1"/>
    <col min="73" max="73" width="14.1640625" style="1" bestFit="1" customWidth="1"/>
    <col min="74" max="74" width="20.1640625" style="1" bestFit="1" customWidth="1"/>
    <col min="75" max="75" width="13.33203125" style="1" bestFit="1" customWidth="1"/>
    <col min="76" max="76" width="11.6640625" style="1" bestFit="1" customWidth="1"/>
    <col min="77" max="77" width="19.6640625" style="1" bestFit="1" customWidth="1"/>
    <col min="78" max="78" width="14.6640625" style="1" bestFit="1" customWidth="1"/>
    <col min="79" max="79" width="13.1640625" style="1" bestFit="1" customWidth="1"/>
    <col min="80" max="80" width="16.6640625" style="1" bestFit="1" customWidth="1"/>
    <col min="81" max="81" width="10.83203125" style="1"/>
    <col min="82" max="82" width="11.5" style="1" bestFit="1" customWidth="1"/>
    <col min="83" max="83" width="11.33203125" style="1" bestFit="1" customWidth="1"/>
    <col min="84" max="84" width="12.1640625" style="1" bestFit="1" customWidth="1"/>
    <col min="85" max="85" width="9.1640625" style="1" bestFit="1" customWidth="1"/>
    <col min="86" max="86" width="13.83203125" style="1" bestFit="1" customWidth="1"/>
    <col min="87" max="87" width="10.1640625" style="1" bestFit="1" customWidth="1"/>
    <col min="88" max="88" width="13.5" style="1" bestFit="1" customWidth="1"/>
    <col min="89" max="89" width="12.83203125" style="1" bestFit="1" customWidth="1"/>
    <col min="90" max="90" width="11.83203125" style="1" bestFit="1" customWidth="1"/>
    <col min="91" max="91" width="11.6640625" style="1" bestFit="1" customWidth="1"/>
    <col min="92" max="92" width="11.33203125" style="1" bestFit="1" customWidth="1"/>
    <col min="93" max="93" width="14" style="1" bestFit="1" customWidth="1"/>
    <col min="94" max="94" width="13.1640625" style="1" bestFit="1" customWidth="1"/>
    <col min="95" max="95" width="11.5" style="1" bestFit="1" customWidth="1"/>
    <col min="96" max="96" width="13" style="1" bestFit="1" customWidth="1"/>
    <col min="97" max="97" width="12" style="1" bestFit="1" customWidth="1"/>
    <col min="98" max="98" width="11.83203125" style="1" bestFit="1" customWidth="1"/>
    <col min="99" max="99" width="13" style="1" bestFit="1" customWidth="1"/>
    <col min="100" max="100" width="11.33203125" style="1" bestFit="1" customWidth="1"/>
    <col min="101" max="101" width="20.1640625" style="1" bestFit="1" customWidth="1"/>
    <col min="102" max="102" width="13.33203125" style="1" bestFit="1" customWidth="1"/>
    <col min="103" max="103" width="10.5" style="1" bestFit="1" customWidth="1"/>
    <col min="104" max="104" width="19.6640625" style="1" bestFit="1" customWidth="1"/>
    <col min="105" max="105" width="12.83203125" style="1" bestFit="1" customWidth="1"/>
    <col min="106" max="106" width="10.6640625" style="1" bestFit="1" customWidth="1"/>
    <col min="107" max="107" width="12" style="1" bestFit="1" customWidth="1"/>
    <col min="108" max="108" width="13" style="1" bestFit="1" customWidth="1"/>
    <col min="109" max="109" width="10.83203125" style="1"/>
    <col min="110" max="110" width="20.83203125" style="1" bestFit="1" customWidth="1"/>
    <col min="111" max="111" width="15" style="1" bestFit="1" customWidth="1"/>
    <col min="112" max="112" width="15.6640625" style="1" bestFit="1" customWidth="1"/>
    <col min="113" max="113" width="14.1640625" style="1" bestFit="1" customWidth="1"/>
    <col min="114" max="114" width="10.1640625" style="1" bestFit="1" customWidth="1"/>
    <col min="115" max="115" width="15.33203125" style="1" bestFit="1" customWidth="1"/>
    <col min="116" max="116" width="13.6640625" style="1" bestFit="1" customWidth="1"/>
    <col min="117" max="117" width="11.83203125" style="1" bestFit="1" customWidth="1"/>
    <col min="118" max="118" width="4" style="1" customWidth="1"/>
    <col min="119" max="119" width="20.1640625" style="1" bestFit="1" customWidth="1"/>
    <col min="120" max="120" width="15" style="1" bestFit="1" customWidth="1"/>
    <col min="121" max="121" width="14.83203125" style="1" bestFit="1" customWidth="1"/>
    <col min="122" max="122" width="13.6640625" style="1" bestFit="1" customWidth="1"/>
    <col min="123" max="123" width="10.1640625" style="1" bestFit="1" customWidth="1"/>
    <col min="124" max="124" width="14.6640625" style="1" bestFit="1" customWidth="1"/>
    <col min="125" max="125" width="13.1640625" style="1" bestFit="1" customWidth="1"/>
    <col min="126" max="126" width="11.83203125" style="1" bestFit="1" customWidth="1"/>
    <col min="127" max="127" width="4" style="1" customWidth="1"/>
    <col min="128" max="128" width="20.1640625" style="1" bestFit="1" customWidth="1"/>
    <col min="129" max="130" width="13.33203125" style="1" bestFit="1" customWidth="1"/>
    <col min="131" max="131" width="13" style="1" bestFit="1" customWidth="1"/>
    <col min="132" max="132" width="10.1640625" style="1" bestFit="1" customWidth="1"/>
    <col min="133" max="133" width="13.83203125" style="1" bestFit="1" customWidth="1"/>
    <col min="134" max="134" width="12.6640625" style="1" bestFit="1" customWidth="1"/>
    <col min="135" max="135" width="11.83203125" style="1" bestFit="1" customWidth="1"/>
    <col min="136" max="16384" width="10.83203125" style="1"/>
  </cols>
  <sheetData>
    <row r="1" spans="1:136" x14ac:dyDescent="0.15">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15">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86" t="s">
        <v>512</v>
      </c>
      <c r="DH2" s="187"/>
      <c r="DI2" s="187"/>
      <c r="DJ2" s="187"/>
      <c r="DK2" s="187"/>
      <c r="DL2" s="187"/>
      <c r="DM2" s="188"/>
      <c r="DN2" s="23"/>
      <c r="DO2" s="22"/>
      <c r="DP2" s="186" t="s">
        <v>421</v>
      </c>
      <c r="DQ2" s="187"/>
      <c r="DR2" s="187"/>
      <c r="DS2" s="187"/>
      <c r="DT2" s="187"/>
      <c r="DU2" s="187"/>
      <c r="DV2" s="188"/>
      <c r="DW2" s="23"/>
      <c r="DX2" s="22"/>
      <c r="DY2" s="186" t="s">
        <v>422</v>
      </c>
      <c r="DZ2" s="187"/>
      <c r="EA2" s="187"/>
      <c r="EB2" s="187"/>
      <c r="EC2" s="187"/>
      <c r="ED2" s="187"/>
      <c r="EE2" s="188"/>
      <c r="EF2" s="35"/>
    </row>
    <row r="3" spans="1:136" x14ac:dyDescent="0.15">
      <c r="A3" s="24" t="s">
        <v>53</v>
      </c>
      <c r="B3" s="25"/>
      <c r="C3" s="167"/>
      <c r="D3" s="167"/>
      <c r="E3" s="167"/>
      <c r="F3" s="167"/>
      <c r="G3" s="167"/>
      <c r="H3" s="167"/>
      <c r="I3" s="167">
        <v>20368</v>
      </c>
      <c r="J3" s="167"/>
      <c r="K3" s="167"/>
      <c r="L3" s="167">
        <v>1822669</v>
      </c>
      <c r="M3" s="167"/>
      <c r="N3" s="167"/>
      <c r="O3" s="167"/>
      <c r="P3" s="167">
        <v>4133237</v>
      </c>
      <c r="Q3" s="167"/>
      <c r="R3" s="167"/>
      <c r="S3" s="167"/>
      <c r="T3" s="167"/>
      <c r="U3" s="167"/>
      <c r="V3" s="167"/>
      <c r="W3" s="167"/>
      <c r="X3" s="167"/>
      <c r="Y3" s="167"/>
      <c r="Z3" s="25">
        <f t="shared" si="0"/>
        <v>5976274</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2444178</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3375380.8</v>
      </c>
      <c r="DD3" s="29">
        <f>DD2+DC3</f>
        <v>3375380.8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15">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3470961</v>
      </c>
      <c r="DE4" s="35"/>
      <c r="DF4" s="32" t="s">
        <v>31</v>
      </c>
      <c r="DG4" s="33">
        <f>HLOOKUP(DF4,$A$1:$Y$371,367,FALSE)</f>
        <v>45448852</v>
      </c>
      <c r="DH4" s="33">
        <f>HLOOKUP(DF4,$AB$1:$AZ$371,367,FALSE)</f>
        <v>47488816</v>
      </c>
      <c r="DI4" s="33">
        <f>DG4-DH4</f>
        <v>-2039964</v>
      </c>
      <c r="DJ4" s="34">
        <f>IF(DH4&gt;0,DI4/DH4,"NA")</f>
        <v>-4.2956724800214015E-2</v>
      </c>
      <c r="DK4" s="33">
        <f>HLOOKUP(DF4,$BC$1:$CA$371,367,FALSE)</f>
        <v>43307922.799999997</v>
      </c>
      <c r="DL4" s="33">
        <f>DG4-DK4</f>
        <v>2140929.200000003</v>
      </c>
      <c r="DM4" s="34">
        <f>IF(DK4&gt;0,DL4/DK4,"NA")</f>
        <v>4.9435047021003813E-2</v>
      </c>
      <c r="DN4" s="35"/>
      <c r="DO4" s="32" t="s">
        <v>31</v>
      </c>
      <c r="DP4" s="33">
        <f>HLOOKUP(DO4,$A$1:$Y$371,369,FALSE)</f>
        <v>45448852</v>
      </c>
      <c r="DQ4" s="33">
        <f>HLOOKUP(DO4,$AB$1:$AZ$371,369,FALSE)</f>
        <v>47488816</v>
      </c>
      <c r="DR4" s="33">
        <f>DP4-DQ4</f>
        <v>-2039964</v>
      </c>
      <c r="DS4" s="34">
        <f>IF(DQ4&gt;0,DR4/DQ4,"NA")</f>
        <v>-4.2956724800214015E-2</v>
      </c>
      <c r="DT4" s="33">
        <f>HLOOKUP(DO4,$BC$1:$CA$371,369,FALSE)</f>
        <v>43307922.799999997</v>
      </c>
      <c r="DU4" s="33">
        <f>DP4-DT4</f>
        <v>2140929.200000003</v>
      </c>
      <c r="DV4" s="34">
        <f>IF(DT4&gt;0,DU4/DT4,"NA")</f>
        <v>4.9435047021003813E-2</v>
      </c>
      <c r="DW4" s="35"/>
      <c r="DX4" s="32" t="s">
        <v>31</v>
      </c>
      <c r="DY4" s="33">
        <f>HLOOKUP(DX4,$A$1:$Z$371,371,FALSE)</f>
        <v>28186311</v>
      </c>
      <c r="DZ4" s="33">
        <f>HLOOKUP(DX4,$AB$1:$BA$371,371,FALSE)</f>
        <v>30056583</v>
      </c>
      <c r="EA4" s="33">
        <f>DY4-DZ4</f>
        <v>-1870272</v>
      </c>
      <c r="EB4" s="34">
        <f>IF(DZ4&gt;0,EA4/DZ4,"NA")</f>
        <v>-6.2225037357040887E-2</v>
      </c>
      <c r="EC4" s="33">
        <f>HLOOKUP(DX4,$BC$1:$CB$371,371,FALSE)</f>
        <v>23978245.799999997</v>
      </c>
      <c r="ED4" s="33">
        <f>DY4-EC4</f>
        <v>4208065.200000003</v>
      </c>
      <c r="EE4" s="34">
        <f>IF(EC4&gt;0,ED4/EC4,"NA")</f>
        <v>0.17549512316701682</v>
      </c>
      <c r="EF4" s="35"/>
    </row>
    <row r="5" spans="1:136" x14ac:dyDescent="0.15">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-4996275.8000000007</v>
      </c>
      <c r="DE5" s="35"/>
      <c r="DF5" s="36" t="s">
        <v>27</v>
      </c>
      <c r="DG5" s="37">
        <f>HLOOKUP(DF5,$A$1:$Y$371,367,FALSE)</f>
        <v>29989769</v>
      </c>
      <c r="DH5" s="37">
        <f>HLOOKUP(DF5,$AB$1:$AZ$371,367,FALSE)</f>
        <v>26896375</v>
      </c>
      <c r="DI5" s="37">
        <f>DG5-DH5</f>
        <v>3093394</v>
      </c>
      <c r="DJ5" s="38">
        <f>IF(DH5&gt;0,DI5/DH5,"NA")</f>
        <v>0.11501155824902054</v>
      </c>
      <c r="DK5" s="37">
        <f>HLOOKUP(DF5,$BC$1:$CA$371,367,FALSE)</f>
        <v>16798044.599999998</v>
      </c>
      <c r="DL5" s="37">
        <f>DG5-DK5</f>
        <v>13191724.400000002</v>
      </c>
      <c r="DM5" s="38">
        <f>IF(DK5&gt;0,DL5/DK5,"NA")</f>
        <v>0.78531309531110571</v>
      </c>
      <c r="DN5" s="35"/>
      <c r="DO5" s="36" t="s">
        <v>27</v>
      </c>
      <c r="DP5" s="37">
        <f>HLOOKUP(DO5,$A$1:$Y$371,369,FALSE)</f>
        <v>29989769</v>
      </c>
      <c r="DQ5" s="37">
        <f>HLOOKUP(DO5,$AB$1:$AZ$371,369,FALSE)</f>
        <v>26896375</v>
      </c>
      <c r="DR5" s="37">
        <f>DP5-DQ5</f>
        <v>3093394</v>
      </c>
      <c r="DS5" s="38">
        <f>IF(DQ5&gt;0,DR5/DQ5,"NA")</f>
        <v>0.11501155824902054</v>
      </c>
      <c r="DT5" s="37">
        <f>HLOOKUP(DO5,$BC$1:$CA$371,369,FALSE)</f>
        <v>16798044.599999998</v>
      </c>
      <c r="DU5" s="37">
        <f>DP5-DT5</f>
        <v>13191724.400000002</v>
      </c>
      <c r="DV5" s="38">
        <f>IF(DT5&gt;0,DU5/DT5,"NA")</f>
        <v>0.78531309531110571</v>
      </c>
      <c r="DW5" s="35"/>
      <c r="DX5" s="36" t="s">
        <v>27</v>
      </c>
      <c r="DY5" s="37">
        <f>HLOOKUP(DX5,$A$1:$Z$371,371,FALSE)</f>
        <v>18638354</v>
      </c>
      <c r="DZ5" s="37">
        <f>HLOOKUP(DX5,$AB$1:$BA$371,371,FALSE)</f>
        <v>14299744</v>
      </c>
      <c r="EA5" s="37">
        <f>DY5-DZ5</f>
        <v>4338610</v>
      </c>
      <c r="EB5" s="38">
        <f>IF(DZ5&gt;0,EA5/DZ5,"NA")</f>
        <v>0.30340473228052195</v>
      </c>
      <c r="EC5" s="37">
        <f>HLOOKUP(DX5,$BC$1:$CB$371,371,FALSE)</f>
        <v>8200710</v>
      </c>
      <c r="ED5" s="37">
        <f>DY5-EC5</f>
        <v>10437644</v>
      </c>
      <c r="EE5" s="38">
        <f>IF(EC5&gt;0,ED5/EC5,"NA")</f>
        <v>1.2727732111000145</v>
      </c>
      <c r="EF5" s="35"/>
    </row>
    <row r="6" spans="1:136" x14ac:dyDescent="0.15">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-8953522.6000000015</v>
      </c>
      <c r="DE6" s="35"/>
      <c r="DF6" s="36" t="s">
        <v>43</v>
      </c>
      <c r="DG6" s="37">
        <f>HLOOKUP(DF6,$A$1:$Y$371,367,FALSE)</f>
        <v>531265</v>
      </c>
      <c r="DH6" s="37">
        <f>HLOOKUP(DF6,$AB$1:$AZ$371,367,FALSE)</f>
        <v>160090</v>
      </c>
      <c r="DI6" s="37">
        <f>DG6-DH6</f>
        <v>371175</v>
      </c>
      <c r="DJ6" s="38">
        <f>IF(DH6&gt;0,DI6/DH6,"NA")</f>
        <v>2.3185395714910362</v>
      </c>
      <c r="DK6" s="37">
        <f>HLOOKUP(DF6,$BC$1:$CA$371,367,FALSE)</f>
        <v>266418</v>
      </c>
      <c r="DL6" s="37">
        <f>DG6-DK6</f>
        <v>264847</v>
      </c>
      <c r="DM6" s="38">
        <f>IF(DK6&gt;0,DL6/DK6,"NA")</f>
        <v>0.99410325128182031</v>
      </c>
      <c r="DN6" s="35"/>
      <c r="DO6" s="4" t="s">
        <v>43</v>
      </c>
      <c r="DP6" s="37">
        <f>HLOOKUP(DO6,$A$1:$Y$371,369,FALSE)</f>
        <v>531265</v>
      </c>
      <c r="DQ6" s="37">
        <f>HLOOKUP(DO6,$AB$1:$AZ$371,369,FALSE)</f>
        <v>160090</v>
      </c>
      <c r="DR6" s="37">
        <f>DP6-DQ6</f>
        <v>371175</v>
      </c>
      <c r="DS6" s="38">
        <f>IF(DQ6&gt;0,DR6/DQ6,"NA")</f>
        <v>2.3185395714910362</v>
      </c>
      <c r="DT6" s="37">
        <f>HLOOKUP(DO6,$BC$1:$CA$371,369,FALSE)</f>
        <v>266418</v>
      </c>
      <c r="DU6" s="37">
        <f>DP6-DT6</f>
        <v>264847</v>
      </c>
      <c r="DV6" s="38">
        <f>IF(DT6&gt;0,DU6/DT6,"NA")</f>
        <v>0.99410325128182031</v>
      </c>
      <c r="DW6" s="35"/>
      <c r="DX6" s="36" t="s">
        <v>43</v>
      </c>
      <c r="DY6" s="37">
        <f>HLOOKUP(DX6,$A$1:$Z$371,371,FALSE)</f>
        <v>335881</v>
      </c>
      <c r="DZ6" s="37">
        <f>HLOOKUP(DX6,$AB$1:$BA$371,371,FALSE)</f>
        <v>0</v>
      </c>
      <c r="EA6" s="37">
        <f>DY6-DZ6</f>
        <v>335881</v>
      </c>
      <c r="EB6" s="38" t="str">
        <f>IF(DZ6&gt;0,EA6/DZ6,"NA")</f>
        <v>NA</v>
      </c>
      <c r="EC6" s="37">
        <f>HLOOKUP(DX6,$BC$1:$CB$371,371,FALSE)</f>
        <v>107637.2</v>
      </c>
      <c r="ED6" s="37">
        <f>DY6-EC6</f>
        <v>228243.8</v>
      </c>
      <c r="EE6" s="38">
        <f>IF(EC6&gt;0,ED6/EC6,"NA")</f>
        <v>2.1204918002326334</v>
      </c>
      <c r="EF6" s="35"/>
    </row>
    <row r="7" spans="1:136" x14ac:dyDescent="0.15">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-9686524.4000000022</v>
      </c>
      <c r="DE7" s="35"/>
      <c r="DF7" s="4" t="s">
        <v>28</v>
      </c>
      <c r="DG7" s="37">
        <f>HLOOKUP(DF7,$A$1:$Y$371,367,FALSE)</f>
        <v>321750</v>
      </c>
      <c r="DH7" s="37">
        <f>HLOOKUP(DF7,$AB$1:$AZ$371,367,FALSE)</f>
        <v>750750</v>
      </c>
      <c r="DI7" s="37">
        <f>DG7-DH7</f>
        <v>-429000</v>
      </c>
      <c r="DJ7" s="38">
        <f>IF(DH7&gt;0,DI7/DH7,"NA")</f>
        <v>-0.5714285714285714</v>
      </c>
      <c r="DK7" s="37">
        <f>HLOOKUP(DF7,$BC$1:$CA$371,367,FALSE)</f>
        <v>3114303.2</v>
      </c>
      <c r="DL7" s="37">
        <f>DG7-DK7</f>
        <v>-2792553.2</v>
      </c>
      <c r="DM7" s="38">
        <f>IF(DK7&gt;0,DL7/DK7,"NA")</f>
        <v>-0.89668635988942891</v>
      </c>
      <c r="DN7" s="35"/>
      <c r="DO7" s="4" t="s">
        <v>28</v>
      </c>
      <c r="DP7" s="37">
        <f>HLOOKUP(DO7,$A$1:$Y$371,369,FALSE)</f>
        <v>321750</v>
      </c>
      <c r="DQ7" s="37">
        <f>HLOOKUP(DO7,$AB$1:$AZ$371,369,FALSE)</f>
        <v>750750</v>
      </c>
      <c r="DR7" s="37">
        <f>DP7-DQ7</f>
        <v>-429000</v>
      </c>
      <c r="DS7" s="38">
        <f>IF(DQ7&gt;0,DR7/DQ7,"NA")</f>
        <v>-0.5714285714285714</v>
      </c>
      <c r="DT7" s="37">
        <f>HLOOKUP(DO7,$BC$1:$CA$371,369,FALSE)</f>
        <v>3114303.2</v>
      </c>
      <c r="DU7" s="37">
        <f>DP7-DT7</f>
        <v>-2792553.2</v>
      </c>
      <c r="DV7" s="38">
        <f>IF(DT7&gt;0,DU7/DT7,"NA")</f>
        <v>-0.89668635988942891</v>
      </c>
      <c r="DW7" s="35"/>
      <c r="DX7" s="4" t="s">
        <v>520</v>
      </c>
      <c r="DY7" s="37">
        <f>HLOOKUP(DX7,$A$1:$Z$371,371,FALSE)</f>
        <v>24635</v>
      </c>
      <c r="DZ7" s="37">
        <f>HLOOKUP(DX7,$AB$1:$BA$371,371,FALSE)</f>
        <v>73630</v>
      </c>
      <c r="EA7" s="37">
        <f>DY7-DZ7</f>
        <v>-48995</v>
      </c>
      <c r="EB7" s="38">
        <f>IF(DZ7&gt;0,EA7/DZ7,"NA")</f>
        <v>-0.66542170311014537</v>
      </c>
      <c r="EC7" s="37">
        <f>HLOOKUP(DX7,$BC$1:$CB$371,371,FALSE)</f>
        <v>29324.799999999999</v>
      </c>
      <c r="ED7" s="37">
        <f>DY7-EC7</f>
        <v>-4689.7999999999993</v>
      </c>
      <c r="EE7" s="38">
        <f>IF(EC7&gt;0,ED7/EC7,"NA")</f>
        <v>-0.15992606940200785</v>
      </c>
      <c r="EF7" s="35"/>
    </row>
    <row r="8" spans="1:136" x14ac:dyDescent="0.15">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-295288.00000000186</v>
      </c>
      <c r="DE8" s="35"/>
      <c r="DF8" s="4" t="s">
        <v>520</v>
      </c>
      <c r="DG8" s="37">
        <f>HLOOKUP(DF8,$A$1:$Y$371,367,FALSE)</f>
        <v>66440</v>
      </c>
      <c r="DH8" s="37">
        <f>HLOOKUP(DF8,$AB$1:$AZ$371,367,FALSE)</f>
        <v>84507</v>
      </c>
      <c r="DI8" s="37">
        <f>DG8-DH8</f>
        <v>-18067</v>
      </c>
      <c r="DJ8" s="38">
        <f>IF(DH8&gt;0,DI8/DH8,"NA")</f>
        <v>-0.21379294022980344</v>
      </c>
      <c r="DK8" s="37">
        <f>HLOOKUP(DF8,$BC$1:$CA$371,367,FALSE)</f>
        <v>70325.2</v>
      </c>
      <c r="DL8" s="37">
        <f>DG8-DK8</f>
        <v>-3885.1999999999971</v>
      </c>
      <c r="DM8" s="38">
        <f>IF(DK8&gt;0,DL8/DK8,"NA")</f>
        <v>-5.5246199086529398E-2</v>
      </c>
      <c r="DN8" s="35"/>
      <c r="DO8" s="4" t="s">
        <v>520</v>
      </c>
      <c r="DP8" s="37">
        <f>HLOOKUP(DO8,$A$1:$Y$371,369,FALSE)</f>
        <v>66440</v>
      </c>
      <c r="DQ8" s="37">
        <f>HLOOKUP(DO8,$AB$1:$AZ$371,369,FALSE)</f>
        <v>84507</v>
      </c>
      <c r="DR8" s="37">
        <f>DP8-DQ8</f>
        <v>-18067</v>
      </c>
      <c r="DS8" s="38">
        <f>IF(DQ8&gt;0,DR8/DQ8,"NA")</f>
        <v>-0.21379294022980344</v>
      </c>
      <c r="DT8" s="37">
        <f>HLOOKUP(DO8,$BC$1:$CA$371,369,FALSE)</f>
        <v>70325.2</v>
      </c>
      <c r="DU8" s="37">
        <f>DP8-DT8</f>
        <v>-3885.1999999999971</v>
      </c>
      <c r="DV8" s="38">
        <f>IF(DT8&gt;0,DU8/DT8,"NA")</f>
        <v>-5.5246199086529398E-2</v>
      </c>
      <c r="DW8" s="35"/>
      <c r="DX8" s="4" t="s">
        <v>28</v>
      </c>
      <c r="DY8" s="37">
        <f>HLOOKUP(DX8,$A$1:$Z$371,371,FALSE)</f>
        <v>0</v>
      </c>
      <c r="DZ8" s="37">
        <f>HLOOKUP(DX8,$AB$1:$BA$371,371,FALSE)</f>
        <v>107250</v>
      </c>
      <c r="EA8" s="37">
        <f>DY8-DZ8</f>
        <v>-107250</v>
      </c>
      <c r="EB8" s="38">
        <f>IF(DZ8&gt;0,EA8/DZ8,"NA")</f>
        <v>-1</v>
      </c>
      <c r="EC8" s="37">
        <f>HLOOKUP(DX8,$BC$1:$CB$371,371,FALSE)</f>
        <v>1772916.5999999999</v>
      </c>
      <c r="ED8" s="37">
        <f>DY8-EC8</f>
        <v>-1772916.5999999999</v>
      </c>
      <c r="EE8" s="38">
        <f>IF(EC8&gt;0,ED8/EC8,"NA")</f>
        <v>-1</v>
      </c>
      <c r="EF8" s="35"/>
    </row>
    <row r="9" spans="1:136" x14ac:dyDescent="0.15">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3498409.399999998</v>
      </c>
      <c r="DE9" s="35"/>
      <c r="DF9" s="36" t="s">
        <v>514</v>
      </c>
      <c r="DG9" s="37">
        <f>HLOOKUP(DF9,$A$1:$Y$371,367,FALSE)</f>
        <v>0</v>
      </c>
      <c r="DH9" s="37">
        <f>HLOOKUP(DF9,$AB$1:$AZ$371,367,FALSE)</f>
        <v>18</v>
      </c>
      <c r="DI9" s="37">
        <f>DG9-DH9</f>
        <v>-18</v>
      </c>
      <c r="DJ9" s="38">
        <f>IF(DH9&gt;0,DI9/DH9,"NA")</f>
        <v>-1</v>
      </c>
      <c r="DK9" s="37">
        <f>HLOOKUP(DF9,$BC$1:$CA$371,367,FALSE)</f>
        <v>3.6</v>
      </c>
      <c r="DL9" s="37">
        <f>DG9-DK9</f>
        <v>-3.6</v>
      </c>
      <c r="DM9" s="38">
        <f>IF(DK9&gt;0,DL9/DK9,"NA")</f>
        <v>-1</v>
      </c>
      <c r="DN9" s="35"/>
      <c r="DO9" s="36" t="s">
        <v>514</v>
      </c>
      <c r="DP9" s="37">
        <f>HLOOKUP(DO9,$A$1:$Y$371,369,FALSE)</f>
        <v>0</v>
      </c>
      <c r="DQ9" s="37">
        <f>HLOOKUP(DO9,$AB$1:$AZ$371,369,FALSE)</f>
        <v>18</v>
      </c>
      <c r="DR9" s="37">
        <f>DP9-DQ9</f>
        <v>-18</v>
      </c>
      <c r="DS9" s="38">
        <f>IF(DQ9&gt;0,DR9/DQ9,"NA")</f>
        <v>-1</v>
      </c>
      <c r="DT9" s="37">
        <f>HLOOKUP(DO9,$BC$1:$CA$371,369,FALSE)</f>
        <v>3.6</v>
      </c>
      <c r="DU9" s="37">
        <f>DP9-DT9</f>
        <v>-3.6</v>
      </c>
      <c r="DV9" s="38">
        <f>IF(DT9&gt;0,DU9/DT9,"NA")</f>
        <v>-1</v>
      </c>
      <c r="DW9" s="35"/>
      <c r="DX9" s="4" t="s">
        <v>514</v>
      </c>
      <c r="DY9" s="37">
        <f>HLOOKUP(DX9,$A$1:$Z$371,371,FALSE)</f>
        <v>0</v>
      </c>
      <c r="DZ9" s="37">
        <f>HLOOKUP(DX9,$AB$1:$BA$371,371,FALSE)</f>
        <v>0</v>
      </c>
      <c r="EA9" s="37">
        <f>DY9-DZ9</f>
        <v>0</v>
      </c>
      <c r="EB9" s="38" t="str">
        <f>IF(DZ9&gt;0,EA9/DZ9,"NA")</f>
        <v>NA</v>
      </c>
      <c r="EC9" s="37">
        <f>HLOOKUP(DX9,$BC$1:$CB$371,371,FALSE)</f>
        <v>0</v>
      </c>
      <c r="ED9" s="37">
        <f>DY9-EC9</f>
        <v>0</v>
      </c>
      <c r="EE9" s="38" t="str">
        <f>IF(EC9&gt;0,ED9/EC9,"NA")</f>
        <v>NA</v>
      </c>
      <c r="EF9" s="35"/>
    </row>
    <row r="10" spans="1:136" x14ac:dyDescent="0.15">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4772867.5999999978</v>
      </c>
      <c r="DE10" s="35"/>
      <c r="DF10" s="36" t="s">
        <v>25</v>
      </c>
      <c r="DG10" s="37">
        <f>HLOOKUP(DF10,$A$1:$Y$371,367,FALSE)</f>
        <v>0</v>
      </c>
      <c r="DH10" s="37">
        <f>HLOOKUP(DF10,$AB$1:$AZ$371,367,FALSE)</f>
        <v>0</v>
      </c>
      <c r="DI10" s="37">
        <f>DG10-DH10</f>
        <v>0</v>
      </c>
      <c r="DJ10" s="38" t="str">
        <f>IF(DH10&gt;0,DI10/DH10,"NA")</f>
        <v>NA</v>
      </c>
      <c r="DK10" s="37">
        <f>HLOOKUP(DF10,$BC$1:$CA$371,367,FALSE)</f>
        <v>0</v>
      </c>
      <c r="DL10" s="37">
        <f>DG10-DK10</f>
        <v>0</v>
      </c>
      <c r="DM10" s="38" t="str">
        <f>IF(DK10&gt;0,DL10/DK10,"NA")</f>
        <v>NA</v>
      </c>
      <c r="DN10" s="35"/>
      <c r="DO10" s="36" t="s">
        <v>40</v>
      </c>
      <c r="DP10" s="37">
        <f>HLOOKUP(DO10,$A$1:$Y$371,369,FALSE)</f>
        <v>0</v>
      </c>
      <c r="DQ10" s="37">
        <f>HLOOKUP(DO10,$AB$1:$AZ$371,369,FALSE)</f>
        <v>0</v>
      </c>
      <c r="DR10" s="37">
        <f>DP10-DQ10</f>
        <v>0</v>
      </c>
      <c r="DS10" s="38" t="str">
        <f>IF(DQ10&gt;0,DR10/DQ10,"NA")</f>
        <v>NA</v>
      </c>
      <c r="DT10" s="37">
        <f>HLOOKUP(DO10,$BC$1:$CA$371,369,FALSE)</f>
        <v>0</v>
      </c>
      <c r="DU10" s="37">
        <f>DP10-DT10</f>
        <v>0</v>
      </c>
      <c r="DV10" s="38" t="str">
        <f>IF(DT10&gt;0,DU10/DT10,"NA")</f>
        <v>NA</v>
      </c>
      <c r="DW10" s="35"/>
      <c r="DX10" s="36" t="s">
        <v>40</v>
      </c>
      <c r="DY10" s="37">
        <f>HLOOKUP(DX10,$A$1:$Z$371,371,FALSE)</f>
        <v>0</v>
      </c>
      <c r="DZ10" s="37">
        <f>HLOOKUP(DX10,$AB$1:$BA$371,371,FALSE)</f>
        <v>0</v>
      </c>
      <c r="EA10" s="37">
        <f>DY10-DZ10</f>
        <v>0</v>
      </c>
      <c r="EB10" s="38" t="str">
        <f>IF(DZ10&gt;0,EA10/DZ10,"NA")</f>
        <v>NA</v>
      </c>
      <c r="EC10" s="37">
        <f>HLOOKUP(DX10,$BC$1:$CB$371,371,FALSE)</f>
        <v>0</v>
      </c>
      <c r="ED10" s="37">
        <f>DY10-EC10</f>
        <v>0</v>
      </c>
      <c r="EE10" s="38" t="str">
        <f>IF(EC10&gt;0,ED10/EC10,"NA")</f>
        <v>NA</v>
      </c>
      <c r="EF10" s="35"/>
    </row>
    <row r="11" spans="1:136" x14ac:dyDescent="0.15">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5622898.5999999978</v>
      </c>
      <c r="DE11" s="35"/>
      <c r="DF11" s="4" t="s">
        <v>26</v>
      </c>
      <c r="DG11" s="37">
        <f>HLOOKUP(DF11,$A$1:$Y$371,367,FALSE)</f>
        <v>0</v>
      </c>
      <c r="DH11" s="37">
        <f>HLOOKUP(DF11,$AB$1:$AZ$371,367,FALSE)</f>
        <v>0</v>
      </c>
      <c r="DI11" s="37">
        <f>DG11-DH11</f>
        <v>0</v>
      </c>
      <c r="DJ11" s="38" t="str">
        <f>IF(DH11&gt;0,DI11/DH11,"NA")</f>
        <v>NA</v>
      </c>
      <c r="DK11" s="37">
        <f>HLOOKUP(DF11,$BC$1:$CA$371,367,FALSE)</f>
        <v>0</v>
      </c>
      <c r="DL11" s="37">
        <f>DG11-DK11</f>
        <v>0</v>
      </c>
      <c r="DM11" s="38" t="str">
        <f>IF(DK11&gt;0,DL11/DK11,"NA")</f>
        <v>NA</v>
      </c>
      <c r="DN11" s="35"/>
      <c r="DO11" s="36" t="s">
        <v>20</v>
      </c>
      <c r="DP11" s="37">
        <f>HLOOKUP(DO11,$A$1:$Y$371,369,FALSE)</f>
        <v>0</v>
      </c>
      <c r="DQ11" s="37">
        <f>HLOOKUP(DO11,$AB$1:$AZ$371,369,FALSE)</f>
        <v>0</v>
      </c>
      <c r="DR11" s="37">
        <f>DP11-DQ11</f>
        <v>0</v>
      </c>
      <c r="DS11" s="38" t="str">
        <f>IF(DQ11&gt;0,DR11/DQ11,"NA")</f>
        <v>NA</v>
      </c>
      <c r="DT11" s="37">
        <f>HLOOKUP(DO11,$BC$1:$CA$371,369,FALSE)</f>
        <v>0</v>
      </c>
      <c r="DU11" s="37">
        <f>DP11-DT11</f>
        <v>0</v>
      </c>
      <c r="DV11" s="38" t="str">
        <f>IF(DT11&gt;0,DU11/DT11,"NA")</f>
        <v>NA</v>
      </c>
      <c r="DW11" s="35"/>
      <c r="DX11" s="36" t="s">
        <v>20</v>
      </c>
      <c r="DY11" s="37">
        <f>HLOOKUP(DX11,$A$1:$Z$371,371,FALSE)</f>
        <v>0</v>
      </c>
      <c r="DZ11" s="37">
        <f>HLOOKUP(DX11,$AB$1:$BA$371,371,FALSE)</f>
        <v>0</v>
      </c>
      <c r="EA11" s="37">
        <f>DY11-DZ11</f>
        <v>0</v>
      </c>
      <c r="EB11" s="38" t="str">
        <f>IF(DZ11&gt;0,EA11/DZ11,"NA")</f>
        <v>NA</v>
      </c>
      <c r="EC11" s="37">
        <f>HLOOKUP(DX11,$BC$1:$CB$371,371,FALSE)</f>
        <v>0</v>
      </c>
      <c r="ED11" s="37">
        <f>DY11-EC11</f>
        <v>0</v>
      </c>
      <c r="EE11" s="38" t="str">
        <f>IF(EC11&gt;0,ED11/EC11,"NA")</f>
        <v>NA</v>
      </c>
      <c r="EF11" s="35"/>
    </row>
    <row r="12" spans="1:136" x14ac:dyDescent="0.15">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-2685575.8000000026</v>
      </c>
      <c r="DE12" s="35"/>
      <c r="DF12" s="36" t="s">
        <v>20</v>
      </c>
      <c r="DG12" s="37">
        <f>HLOOKUP(DF12,$A$1:$Y$371,367,FALSE)</f>
        <v>0</v>
      </c>
      <c r="DH12" s="37">
        <f>HLOOKUP(DF12,$AB$1:$AZ$371,367,FALSE)</f>
        <v>0</v>
      </c>
      <c r="DI12" s="37">
        <f>DG12-DH12</f>
        <v>0</v>
      </c>
      <c r="DJ12" s="38" t="str">
        <f>IF(DH12&gt;0,DI12/DH12,"NA")</f>
        <v>NA</v>
      </c>
      <c r="DK12" s="37">
        <f>HLOOKUP(DF12,$BC$1:$CA$371,367,FALSE)</f>
        <v>0</v>
      </c>
      <c r="DL12" s="37">
        <f>DG12-DK12</f>
        <v>0</v>
      </c>
      <c r="DM12" s="38" t="str">
        <f>IF(DK12&gt;0,DL12/DK12,"NA")</f>
        <v>NA</v>
      </c>
      <c r="DN12" s="35"/>
      <c r="DO12" s="36" t="s">
        <v>37</v>
      </c>
      <c r="DP12" s="37">
        <f>HLOOKUP(DO12,$A$1:$Y$371,369,FALSE)</f>
        <v>0</v>
      </c>
      <c r="DQ12" s="37">
        <f>HLOOKUP(DO12,$AB$1:$AZ$371,369,FALSE)</f>
        <v>0</v>
      </c>
      <c r="DR12" s="37">
        <f>DP12-DQ12</f>
        <v>0</v>
      </c>
      <c r="DS12" s="38" t="str">
        <f>IF(DQ12&gt;0,DR12/DQ12,"NA")</f>
        <v>NA</v>
      </c>
      <c r="DT12" s="37">
        <f>HLOOKUP(DO12,$BC$1:$CA$371,369,FALSE)</f>
        <v>0</v>
      </c>
      <c r="DU12" s="37">
        <f>DP12-DT12</f>
        <v>0</v>
      </c>
      <c r="DV12" s="38" t="str">
        <f>IF(DT12&gt;0,DU12/DT12,"NA")</f>
        <v>NA</v>
      </c>
      <c r="DW12" s="35"/>
      <c r="DX12" s="36" t="s">
        <v>37</v>
      </c>
      <c r="DY12" s="37">
        <f>HLOOKUP(DX12,$A$1:$Z$371,371,FALSE)</f>
        <v>0</v>
      </c>
      <c r="DZ12" s="37">
        <f>HLOOKUP(DX12,$AB$1:$BA$371,371,FALSE)</f>
        <v>0</v>
      </c>
      <c r="EA12" s="37">
        <f>DY12-DZ12</f>
        <v>0</v>
      </c>
      <c r="EB12" s="38" t="str">
        <f>IF(DZ12&gt;0,EA12/DZ12,"NA")</f>
        <v>NA</v>
      </c>
      <c r="EC12" s="37">
        <f>HLOOKUP(DX12,$BC$1:$CB$371,371,FALSE)</f>
        <v>0</v>
      </c>
      <c r="ED12" s="37">
        <f>DY12-EC12</f>
        <v>0</v>
      </c>
      <c r="EE12" s="38" t="str">
        <f>IF(EC12&gt;0,ED12/EC12,"NA")</f>
        <v>NA</v>
      </c>
      <c r="EF12" s="35"/>
    </row>
    <row r="13" spans="1:136" x14ac:dyDescent="0.15">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-8215470.4000000022</v>
      </c>
      <c r="DE13" s="35"/>
      <c r="DF13" s="36" t="s">
        <v>29</v>
      </c>
      <c r="DG13" s="37">
        <f>HLOOKUP(DF13,$A$1:$Y$371,367,FALSE)</f>
        <v>0</v>
      </c>
      <c r="DH13" s="37">
        <f>HLOOKUP(DF13,$AB$1:$AZ$371,367,FALSE)</f>
        <v>0</v>
      </c>
      <c r="DI13" s="37">
        <f>DG13-DH13</f>
        <v>0</v>
      </c>
      <c r="DJ13" s="38" t="str">
        <f>IF(DH13&gt;0,DI13/DH13,"NA")</f>
        <v>NA</v>
      </c>
      <c r="DK13" s="37">
        <f>HLOOKUP(DF13,$BC$1:$CA$371,367,FALSE)</f>
        <v>0</v>
      </c>
      <c r="DL13" s="37">
        <f>DG13-DK13</f>
        <v>0</v>
      </c>
      <c r="DM13" s="38" t="str">
        <f>IF(DK13&gt;0,DL13/DK13,"NA")</f>
        <v>NA</v>
      </c>
      <c r="DN13" s="35"/>
      <c r="DO13" s="4" t="s">
        <v>32</v>
      </c>
      <c r="DP13" s="37">
        <f>HLOOKUP(DO13,$A$1:$Y$371,369,FALSE)</f>
        <v>0</v>
      </c>
      <c r="DQ13" s="37">
        <f>HLOOKUP(DO13,$AB$1:$AZ$371,369,FALSE)</f>
        <v>0</v>
      </c>
      <c r="DR13" s="37">
        <f>DP13-DQ13</f>
        <v>0</v>
      </c>
      <c r="DS13" s="38" t="str">
        <f>IF(DQ13&gt;0,DR13/DQ13,"NA")</f>
        <v>NA</v>
      </c>
      <c r="DT13" s="37">
        <f>HLOOKUP(DO13,$BC$1:$CA$371,369,FALSE)</f>
        <v>0</v>
      </c>
      <c r="DU13" s="37">
        <f>DP13-DT13</f>
        <v>0</v>
      </c>
      <c r="DV13" s="38" t="str">
        <f>IF(DT13&gt;0,DU13/DT13,"NA")</f>
        <v>NA</v>
      </c>
      <c r="DW13" s="35"/>
      <c r="DX13" s="4" t="s">
        <v>32</v>
      </c>
      <c r="DY13" s="37">
        <f>HLOOKUP(DX13,$A$1:$Z$371,371,FALSE)</f>
        <v>0</v>
      </c>
      <c r="DZ13" s="37">
        <f>HLOOKUP(DX13,$AB$1:$BA$371,371,FALSE)</f>
        <v>0</v>
      </c>
      <c r="EA13" s="37">
        <f>DY13-DZ13</f>
        <v>0</v>
      </c>
      <c r="EB13" s="38" t="str">
        <f>IF(DZ13&gt;0,EA13/DZ13,"NA")</f>
        <v>NA</v>
      </c>
      <c r="EC13" s="37">
        <f>HLOOKUP(DX13,$BC$1:$CB$371,371,FALSE)</f>
        <v>0</v>
      </c>
      <c r="ED13" s="37">
        <f>DY13-EC13</f>
        <v>0</v>
      </c>
      <c r="EE13" s="38" t="str">
        <f>IF(EC13&gt;0,ED13/EC13,"NA")</f>
        <v>NA</v>
      </c>
      <c r="EF13" s="35"/>
    </row>
    <row r="14" spans="1:136" x14ac:dyDescent="0.15">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4222501.3999999985</v>
      </c>
      <c r="DE14" s="35"/>
      <c r="DF14" s="36" t="s">
        <v>40</v>
      </c>
      <c r="DG14" s="37">
        <f>HLOOKUP(DF14,$A$1:$Y$371,367,FALSE)</f>
        <v>0</v>
      </c>
      <c r="DH14" s="37">
        <f>HLOOKUP(DF14,$AB$1:$AZ$371,367,FALSE)</f>
        <v>0</v>
      </c>
      <c r="DI14" s="37">
        <f>DG14-DH14</f>
        <v>0</v>
      </c>
      <c r="DJ14" s="38" t="str">
        <f>IF(DH14&gt;0,DI14/DH14,"NA")</f>
        <v>NA</v>
      </c>
      <c r="DK14" s="37">
        <f>HLOOKUP(DF14,$BC$1:$CA$371,367,FALSE)</f>
        <v>0</v>
      </c>
      <c r="DL14" s="37">
        <f>DG14-DK14</f>
        <v>0</v>
      </c>
      <c r="DM14" s="38" t="str">
        <f>IF(DK14&gt;0,DL14/DK14,"NA")</f>
        <v>NA</v>
      </c>
      <c r="DN14" s="35"/>
      <c r="DO14" s="36" t="s">
        <v>36</v>
      </c>
      <c r="DP14" s="37">
        <f>HLOOKUP(DO14,$A$1:$Y$371,369,FALSE)</f>
        <v>0</v>
      </c>
      <c r="DQ14" s="37">
        <f>HLOOKUP(DO14,$AB$1:$AZ$371,369,FALSE)</f>
        <v>0</v>
      </c>
      <c r="DR14" s="37">
        <f>DP14-DQ14</f>
        <v>0</v>
      </c>
      <c r="DS14" s="38" t="str">
        <f>IF(DQ14&gt;0,DR14/DQ14,"NA")</f>
        <v>NA</v>
      </c>
      <c r="DT14" s="37">
        <f>HLOOKUP(DO14,$BC$1:$CA$371,369,FALSE)</f>
        <v>0</v>
      </c>
      <c r="DU14" s="37">
        <f>DP14-DT14</f>
        <v>0</v>
      </c>
      <c r="DV14" s="38" t="str">
        <f>IF(DT14&gt;0,DU14/DT14,"NA")</f>
        <v>NA</v>
      </c>
      <c r="DW14" s="35"/>
      <c r="DX14" s="36" t="s">
        <v>36</v>
      </c>
      <c r="DY14" s="37">
        <f>HLOOKUP(DX14,$A$1:$Z$371,371,FALSE)</f>
        <v>0</v>
      </c>
      <c r="DZ14" s="37">
        <f>HLOOKUP(DX14,$AB$1:$BA$371,371,FALSE)</f>
        <v>0</v>
      </c>
      <c r="EA14" s="37">
        <f>DY14-DZ14</f>
        <v>0</v>
      </c>
      <c r="EB14" s="38" t="str">
        <f>IF(DZ14&gt;0,EA14/DZ14,"NA")</f>
        <v>NA</v>
      </c>
      <c r="EC14" s="37">
        <f>HLOOKUP(DX14,$BC$1:$CB$371,371,FALSE)</f>
        <v>0</v>
      </c>
      <c r="ED14" s="37">
        <f>DY14-EC14</f>
        <v>0</v>
      </c>
      <c r="EE14" s="38" t="str">
        <f>IF(EC14&gt;0,ED14/EC14,"NA")</f>
        <v>NA</v>
      </c>
      <c r="EF14" s="35"/>
    </row>
    <row r="15" spans="1:136" x14ac:dyDescent="0.15">
      <c r="A15" s="199" t="s">
        <v>65</v>
      </c>
      <c r="B15" s="200"/>
      <c r="C15" s="201"/>
      <c r="D15" s="201">
        <v>335881</v>
      </c>
      <c r="E15" s="201"/>
      <c r="F15" s="201"/>
      <c r="G15" s="201"/>
      <c r="H15" s="201"/>
      <c r="I15" s="201"/>
      <c r="J15" s="201"/>
      <c r="K15" s="201"/>
      <c r="L15" s="201">
        <v>5332473</v>
      </c>
      <c r="M15" s="201"/>
      <c r="N15" s="201"/>
      <c r="O15" s="201"/>
      <c r="P15" s="201">
        <v>5753150</v>
      </c>
      <c r="Q15" s="201"/>
      <c r="R15" s="201"/>
      <c r="S15" s="201"/>
      <c r="T15" s="201"/>
      <c r="U15" s="201"/>
      <c r="V15" s="201"/>
      <c r="W15" s="201"/>
      <c r="X15" s="201"/>
      <c r="Y15" s="201"/>
      <c r="Z15" s="200">
        <f t="shared" si="0"/>
        <v>11421504</v>
      </c>
      <c r="AA15" s="200"/>
      <c r="AB15" s="199" t="s">
        <v>65</v>
      </c>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2">
        <f t="shared" si="1"/>
        <v>0</v>
      </c>
      <c r="BB15" s="202"/>
      <c r="BC15" s="199" t="s">
        <v>65</v>
      </c>
      <c r="BD15" s="203">
        <v>0</v>
      </c>
      <c r="BE15" s="203">
        <v>0</v>
      </c>
      <c r="BF15" s="203">
        <v>0</v>
      </c>
      <c r="BG15" s="203">
        <v>0</v>
      </c>
      <c r="BH15" s="203">
        <v>0</v>
      </c>
      <c r="BI15" s="203">
        <v>0</v>
      </c>
      <c r="BJ15" s="203">
        <v>0</v>
      </c>
      <c r="BK15" s="203">
        <v>0</v>
      </c>
      <c r="BL15" s="203">
        <v>0</v>
      </c>
      <c r="BM15" s="203">
        <v>0</v>
      </c>
      <c r="BN15" s="203">
        <v>557595.19999999995</v>
      </c>
      <c r="BO15" s="203">
        <v>366643.20000000001</v>
      </c>
      <c r="BP15" s="203">
        <v>0</v>
      </c>
      <c r="BQ15" s="203">
        <v>0</v>
      </c>
      <c r="BR15" s="203">
        <v>1918708.4</v>
      </c>
      <c r="BS15" s="203">
        <v>0</v>
      </c>
      <c r="BT15" s="203">
        <v>0</v>
      </c>
      <c r="BU15" s="203">
        <v>0</v>
      </c>
      <c r="BV15" s="203">
        <v>0</v>
      </c>
      <c r="BW15" s="203">
        <v>0</v>
      </c>
      <c r="BX15" s="203">
        <v>0</v>
      </c>
      <c r="BY15" s="203">
        <v>0</v>
      </c>
      <c r="BZ15" s="203">
        <v>0</v>
      </c>
      <c r="CA15" s="203">
        <v>0</v>
      </c>
      <c r="CB15" s="204">
        <f t="shared" si="27"/>
        <v>2842946.8</v>
      </c>
      <c r="CC15" s="205"/>
      <c r="CD15" s="199" t="s">
        <v>65</v>
      </c>
      <c r="CE15" s="206">
        <f t="shared" si="2"/>
        <v>0</v>
      </c>
      <c r="CF15" s="206">
        <f t="shared" si="3"/>
        <v>0</v>
      </c>
      <c r="CG15" s="206">
        <f t="shared" si="4"/>
        <v>335881</v>
      </c>
      <c r="CH15" s="206">
        <f t="shared" si="5"/>
        <v>0</v>
      </c>
      <c r="CI15" s="206">
        <f t="shared" si="6"/>
        <v>0</v>
      </c>
      <c r="CJ15" s="206">
        <f t="shared" si="7"/>
        <v>0</v>
      </c>
      <c r="CK15" s="206">
        <f t="shared" si="8"/>
        <v>0</v>
      </c>
      <c r="CL15" s="206">
        <f t="shared" si="9"/>
        <v>0</v>
      </c>
      <c r="CM15" s="206">
        <f t="shared" si="10"/>
        <v>0</v>
      </c>
      <c r="CN15" s="206">
        <f t="shared" si="11"/>
        <v>0</v>
      </c>
      <c r="CO15" s="206">
        <f t="shared" si="12"/>
        <v>4774877.8</v>
      </c>
      <c r="CP15" s="206">
        <f t="shared" si="13"/>
        <v>-366643.20000000001</v>
      </c>
      <c r="CQ15" s="206">
        <f t="shared" si="14"/>
        <v>0</v>
      </c>
      <c r="CR15" s="206">
        <f t="shared" si="15"/>
        <v>0</v>
      </c>
      <c r="CS15" s="206">
        <f t="shared" si="16"/>
        <v>3834441.6</v>
      </c>
      <c r="CT15" s="206">
        <f t="shared" si="17"/>
        <v>0</v>
      </c>
      <c r="CU15" s="206">
        <f t="shared" si="18"/>
        <v>0</v>
      </c>
      <c r="CV15" s="206">
        <f t="shared" si="19"/>
        <v>0</v>
      </c>
      <c r="CW15" s="206">
        <f t="shared" si="20"/>
        <v>0</v>
      </c>
      <c r="CX15" s="206">
        <f t="shared" si="21"/>
        <v>0</v>
      </c>
      <c r="CY15" s="206">
        <f t="shared" si="22"/>
        <v>0</v>
      </c>
      <c r="CZ15" s="206">
        <f t="shared" si="23"/>
        <v>0</v>
      </c>
      <c r="DA15" s="206">
        <f t="shared" si="24"/>
        <v>0</v>
      </c>
      <c r="DB15" s="206">
        <f t="shared" si="25"/>
        <v>0</v>
      </c>
      <c r="DC15" s="206">
        <f t="shared" si="26"/>
        <v>8578557.1999999993</v>
      </c>
      <c r="DD15" s="206">
        <f t="shared" si="28"/>
        <v>12801058.599999998</v>
      </c>
      <c r="DE15" s="35"/>
      <c r="DF15" s="36" t="s">
        <v>17</v>
      </c>
      <c r="DG15" s="37">
        <f>HLOOKUP(DF15,$A$1:$Y$371,367,FALSE)</f>
        <v>0</v>
      </c>
      <c r="DH15" s="37">
        <f>HLOOKUP(DF15,$AB$1:$AZ$371,367,FALSE)</f>
        <v>0</v>
      </c>
      <c r="DI15" s="37">
        <f>DG15-DH15</f>
        <v>0</v>
      </c>
      <c r="DJ15" s="38" t="str">
        <f>IF(DH15&gt;0,DI15/DH15,"NA")</f>
        <v>NA</v>
      </c>
      <c r="DK15" s="37">
        <f>HLOOKUP(DF15,$BC$1:$CA$371,367,FALSE)</f>
        <v>0</v>
      </c>
      <c r="DL15" s="37">
        <f>DG15-DK15</f>
        <v>0</v>
      </c>
      <c r="DM15" s="38" t="str">
        <f>IF(DK15&gt;0,DL15/DK15,"NA")</f>
        <v>NA</v>
      </c>
      <c r="DN15" s="35"/>
      <c r="DO15" s="36" t="s">
        <v>24</v>
      </c>
      <c r="DP15" s="37">
        <f>HLOOKUP(DO15,$A$1:$Y$371,369,FALSE)</f>
        <v>0</v>
      </c>
      <c r="DQ15" s="37">
        <f>HLOOKUP(DO15,$AB$1:$AZ$371,369,FALSE)</f>
        <v>0</v>
      </c>
      <c r="DR15" s="37">
        <f>DP15-DQ15</f>
        <v>0</v>
      </c>
      <c r="DS15" s="38" t="str">
        <f>IF(DQ15&gt;0,DR15/DQ15,"NA")</f>
        <v>NA</v>
      </c>
      <c r="DT15" s="37">
        <f>HLOOKUP(DO15,$BC$1:$CA$371,369,FALSE)</f>
        <v>0</v>
      </c>
      <c r="DU15" s="37">
        <f>DP15-DT15</f>
        <v>0</v>
      </c>
      <c r="DV15" s="38" t="str">
        <f>IF(DT15&gt;0,DU15/DT15,"NA")</f>
        <v>NA</v>
      </c>
      <c r="DW15" s="35"/>
      <c r="DX15" s="36" t="s">
        <v>24</v>
      </c>
      <c r="DY15" s="37">
        <f>HLOOKUP(DX15,$A$1:$Z$371,371,FALSE)</f>
        <v>0</v>
      </c>
      <c r="DZ15" s="37">
        <f>HLOOKUP(DX15,$AB$1:$BA$371,371,FALSE)</f>
        <v>0</v>
      </c>
      <c r="EA15" s="37">
        <f>DY15-DZ15</f>
        <v>0</v>
      </c>
      <c r="EB15" s="38" t="str">
        <f>IF(DZ15&gt;0,EA15/DZ15,"NA")</f>
        <v>NA</v>
      </c>
      <c r="EC15" s="37">
        <f>HLOOKUP(DX15,$BC$1:$CB$371,371,FALSE)</f>
        <v>0</v>
      </c>
      <c r="ED15" s="37">
        <f>DY15-EC15</f>
        <v>0</v>
      </c>
      <c r="EE15" s="38" t="str">
        <f>IF(EC15&gt;0,ED15/EC15,"NA")</f>
        <v>NA</v>
      </c>
      <c r="EF15" s="35"/>
    </row>
    <row r="16" spans="1:136" x14ac:dyDescent="0.15">
      <c r="A16" s="24" t="s">
        <v>66</v>
      </c>
      <c r="B16" s="25"/>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25">
        <f t="shared" si="0"/>
        <v>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-38774.6</v>
      </c>
      <c r="CP16" s="43">
        <f t="shared" si="13"/>
        <v>0</v>
      </c>
      <c r="CQ16" s="43">
        <f t="shared" si="14"/>
        <v>0</v>
      </c>
      <c r="CR16" s="43">
        <f t="shared" si="15"/>
        <v>0</v>
      </c>
      <c r="CS16" s="43">
        <f t="shared" si="16"/>
        <v>-1957499.4</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-1996274</v>
      </c>
      <c r="DD16" s="43">
        <f t="shared" si="28"/>
        <v>10804784.599999998</v>
      </c>
      <c r="DE16" s="35"/>
      <c r="DF16" s="36" t="s">
        <v>24</v>
      </c>
      <c r="DG16" s="37">
        <f>HLOOKUP(DF16,$A$1:$Y$371,367,FALSE)</f>
        <v>0</v>
      </c>
      <c r="DH16" s="37">
        <f>HLOOKUP(DF16,$AB$1:$AZ$371,367,FALSE)</f>
        <v>0</v>
      </c>
      <c r="DI16" s="37">
        <f>DG16-DH16</f>
        <v>0</v>
      </c>
      <c r="DJ16" s="38" t="str">
        <f>IF(DH16&gt;0,DI16/DH16,"NA")</f>
        <v>NA</v>
      </c>
      <c r="DK16" s="37">
        <f>HLOOKUP(DF16,$BC$1:$CA$371,367,FALSE)</f>
        <v>0</v>
      </c>
      <c r="DL16" s="37">
        <f>DG16-DK16</f>
        <v>0</v>
      </c>
      <c r="DM16" s="38" t="str">
        <f>IF(DK16&gt;0,DL16/DK16,"NA")</f>
        <v>NA</v>
      </c>
      <c r="DN16" s="35"/>
      <c r="DO16" s="36" t="s">
        <v>29</v>
      </c>
      <c r="DP16" s="37">
        <f>HLOOKUP(DO16,$A$1:$Y$371,369,FALSE)</f>
        <v>0</v>
      </c>
      <c r="DQ16" s="37">
        <f>HLOOKUP(DO16,$AB$1:$AZ$371,369,FALSE)</f>
        <v>0</v>
      </c>
      <c r="DR16" s="37">
        <f>DP16-DQ16</f>
        <v>0</v>
      </c>
      <c r="DS16" s="38" t="str">
        <f>IF(DQ16&gt;0,DR16/DQ16,"NA")</f>
        <v>NA</v>
      </c>
      <c r="DT16" s="37">
        <f>HLOOKUP(DO16,$BC$1:$CA$371,369,FALSE)</f>
        <v>0</v>
      </c>
      <c r="DU16" s="37">
        <f>DP16-DT16</f>
        <v>0</v>
      </c>
      <c r="DV16" s="38" t="str">
        <f>IF(DT16&gt;0,DU16/DT16,"NA")</f>
        <v>NA</v>
      </c>
      <c r="DW16" s="35"/>
      <c r="DX16" s="36" t="s">
        <v>30</v>
      </c>
      <c r="DY16" s="37">
        <f>HLOOKUP(DX16,$A$1:$Z$371,371,FALSE)</f>
        <v>0</v>
      </c>
      <c r="DZ16" s="37">
        <f>HLOOKUP(DX16,$AB$1:$BA$371,371,FALSE)</f>
        <v>0</v>
      </c>
      <c r="EA16" s="37">
        <f>DY16-DZ16</f>
        <v>0</v>
      </c>
      <c r="EB16" s="38" t="str">
        <f>IF(DZ16&gt;0,EA16/DZ16,"NA")</f>
        <v>NA</v>
      </c>
      <c r="EC16" s="37">
        <f>HLOOKUP(DX16,$BC$1:$CB$371,371,FALSE)</f>
        <v>0</v>
      </c>
      <c r="ED16" s="37">
        <f>DY16-EC16</f>
        <v>0</v>
      </c>
      <c r="EE16" s="38" t="str">
        <f>IF(EC16&gt;0,ED16/EC16,"NA")</f>
        <v>NA</v>
      </c>
      <c r="EF16" s="35"/>
    </row>
    <row r="17" spans="1:136" x14ac:dyDescent="0.15">
      <c r="A17" s="24" t="s">
        <v>67</v>
      </c>
      <c r="B17" s="25"/>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25">
        <f t="shared" si="0"/>
        <v>0</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-1505.6</v>
      </c>
      <c r="CM17" s="29">
        <f t="shared" si="10"/>
        <v>0</v>
      </c>
      <c r="CN17" s="29">
        <f t="shared" si="11"/>
        <v>0</v>
      </c>
      <c r="CO17" s="29">
        <f t="shared" si="12"/>
        <v>-296606.59999999998</v>
      </c>
      <c r="CP17" s="29">
        <f t="shared" si="13"/>
        <v>-107250</v>
      </c>
      <c r="CQ17" s="29">
        <f t="shared" si="14"/>
        <v>0</v>
      </c>
      <c r="CR17" s="29">
        <f t="shared" si="15"/>
        <v>0</v>
      </c>
      <c r="CS17" s="29">
        <f t="shared" si="16"/>
        <v>-1853623.6</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-2290169.4</v>
      </c>
      <c r="DD17" s="29">
        <f t="shared" si="28"/>
        <v>8514615.1999999974</v>
      </c>
      <c r="DE17" s="35"/>
      <c r="DF17" s="4" t="s">
        <v>36</v>
      </c>
      <c r="DG17" s="37">
        <f>HLOOKUP(DF17,$A$1:$Y$371,367,FALSE)</f>
        <v>0</v>
      </c>
      <c r="DH17" s="37">
        <f>HLOOKUP(DF17,$AB$1:$AZ$371,367,FALSE)</f>
        <v>0</v>
      </c>
      <c r="DI17" s="37">
        <f>DG17-DH17</f>
        <v>0</v>
      </c>
      <c r="DJ17" s="38" t="str">
        <f>IF(DH17&gt;0,DI17/DH17,"NA")</f>
        <v>NA</v>
      </c>
      <c r="DK17" s="37">
        <f>HLOOKUP(DF17,$BC$1:$CA$371,367,FALSE)</f>
        <v>0</v>
      </c>
      <c r="DL17" s="37">
        <f>DG17-DK17</f>
        <v>0</v>
      </c>
      <c r="DM17" s="38" t="str">
        <f>IF(DK17&gt;0,DL17/DK17,"NA")</f>
        <v>NA</v>
      </c>
      <c r="DN17" s="35"/>
      <c r="DO17" s="36" t="s">
        <v>42</v>
      </c>
      <c r="DP17" s="37">
        <f>HLOOKUP(DO17,$A$1:$Y$371,369,FALSE)</f>
        <v>0</v>
      </c>
      <c r="DQ17" s="37">
        <f>HLOOKUP(DO17,$AB$1:$AZ$371,369,FALSE)</f>
        <v>0</v>
      </c>
      <c r="DR17" s="37">
        <f>DP17-DQ17</f>
        <v>0</v>
      </c>
      <c r="DS17" s="38" t="str">
        <f>IF(DQ17&gt;0,DR17/DQ17,"NA")</f>
        <v>NA</v>
      </c>
      <c r="DT17" s="37">
        <f>HLOOKUP(DO17,$BC$1:$CA$371,369,FALSE)</f>
        <v>0</v>
      </c>
      <c r="DU17" s="37">
        <f>DP17-DT17</f>
        <v>0</v>
      </c>
      <c r="DV17" s="38" t="str">
        <f>IF(DT17&gt;0,DU17/DT17,"NA")</f>
        <v>NA</v>
      </c>
      <c r="DW17" s="35"/>
      <c r="DX17" s="36" t="s">
        <v>29</v>
      </c>
      <c r="DY17" s="37">
        <f>HLOOKUP(DX17,$A$1:$Z$371,371,FALSE)</f>
        <v>0</v>
      </c>
      <c r="DZ17" s="37">
        <f>HLOOKUP(DX17,$AB$1:$BA$371,371,FALSE)</f>
        <v>0</v>
      </c>
      <c r="EA17" s="37">
        <f>DY17-DZ17</f>
        <v>0</v>
      </c>
      <c r="EB17" s="38" t="str">
        <f>IF(DZ17&gt;0,EA17/DZ17,"NA")</f>
        <v>NA</v>
      </c>
      <c r="EC17" s="37">
        <f>HLOOKUP(DX17,$BC$1:$CB$371,371,FALSE)</f>
        <v>0</v>
      </c>
      <c r="ED17" s="37">
        <f>DY17-EC17</f>
        <v>0</v>
      </c>
      <c r="EE17" s="38" t="str">
        <f>IF(EC17&gt;0,ED17/EC17,"NA")</f>
        <v>NA</v>
      </c>
      <c r="EF17" s="35"/>
    </row>
    <row r="18" spans="1:136" x14ac:dyDescent="0.15">
      <c r="A18" s="24" t="s">
        <v>68</v>
      </c>
      <c r="B18" s="25"/>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25">
        <f t="shared" si="0"/>
        <v>0</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-12764.8</v>
      </c>
      <c r="CM18" s="29">
        <f t="shared" si="10"/>
        <v>0</v>
      </c>
      <c r="CN18" s="29">
        <f t="shared" si="11"/>
        <v>0</v>
      </c>
      <c r="CO18" s="29">
        <f t="shared" si="12"/>
        <v>-1187872.2</v>
      </c>
      <c r="CP18" s="29">
        <f t="shared" si="13"/>
        <v>-341044</v>
      </c>
      <c r="CQ18" s="29">
        <f t="shared" si="14"/>
        <v>0</v>
      </c>
      <c r="CR18" s="29">
        <f t="shared" si="15"/>
        <v>0</v>
      </c>
      <c r="CS18" s="29">
        <f t="shared" si="16"/>
        <v>-3464677.4</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-5035958.2</v>
      </c>
      <c r="DD18" s="29">
        <f t="shared" si="28"/>
        <v>3478656.9999999972</v>
      </c>
      <c r="DE18" s="35"/>
      <c r="DF18" s="4" t="s">
        <v>34</v>
      </c>
      <c r="DG18" s="37">
        <f>HLOOKUP(DF18,$A$1:$Y$371,367,FALSE)</f>
        <v>0</v>
      </c>
      <c r="DH18" s="37">
        <f>HLOOKUP(DF18,$AB$1:$AZ$371,367,FALSE)</f>
        <v>0</v>
      </c>
      <c r="DI18" s="37">
        <f>DG18-DH18</f>
        <v>0</v>
      </c>
      <c r="DJ18" s="38" t="str">
        <f>IF(DH18&gt;0,DI18/DH18,"NA")</f>
        <v>NA</v>
      </c>
      <c r="DK18" s="37">
        <f>HLOOKUP(DF18,$BC$1:$CA$371,367,FALSE)</f>
        <v>0</v>
      </c>
      <c r="DL18" s="37">
        <f>DG18-DK18</f>
        <v>0</v>
      </c>
      <c r="DM18" s="38" t="str">
        <f>IF(DK18&gt;0,DL18/DK18,"NA")</f>
        <v>NA</v>
      </c>
      <c r="DN18" s="35"/>
      <c r="DO18" s="36" t="s">
        <v>30</v>
      </c>
      <c r="DP18" s="37">
        <f>HLOOKUP(DO18,$A$1:$Y$371,369,FALSE)</f>
        <v>0</v>
      </c>
      <c r="DQ18" s="37">
        <f>HLOOKUP(DO18,$AB$1:$AZ$371,369,FALSE)</f>
        <v>0</v>
      </c>
      <c r="DR18" s="37">
        <f>DP18-DQ18</f>
        <v>0</v>
      </c>
      <c r="DS18" s="38" t="str">
        <f>IF(DQ18&gt;0,DR18/DQ18,"NA")</f>
        <v>NA</v>
      </c>
      <c r="DT18" s="37">
        <f>HLOOKUP(DO18,$BC$1:$CA$371,369,FALSE)</f>
        <v>0</v>
      </c>
      <c r="DU18" s="37">
        <f>DP18-DT18</f>
        <v>0</v>
      </c>
      <c r="DV18" s="38" t="str">
        <f>IF(DT18&gt;0,DU18/DT18,"NA")</f>
        <v>NA</v>
      </c>
      <c r="DW18" s="35"/>
      <c r="DX18" s="36" t="s">
        <v>42</v>
      </c>
      <c r="DY18" s="37">
        <f>HLOOKUP(DX18,$A$1:$Z$371,371,FALSE)</f>
        <v>0</v>
      </c>
      <c r="DZ18" s="37">
        <f>HLOOKUP(DX18,$AB$1:$BA$371,371,FALSE)</f>
        <v>0</v>
      </c>
      <c r="EA18" s="37">
        <f>DY18-DZ18</f>
        <v>0</v>
      </c>
      <c r="EB18" s="38" t="str">
        <f>IF(DZ18&gt;0,EA18/DZ18,"NA")</f>
        <v>NA</v>
      </c>
      <c r="EC18" s="37">
        <f>HLOOKUP(DX18,$BC$1:$CB$371,371,FALSE)</f>
        <v>0</v>
      </c>
      <c r="ED18" s="37">
        <f>DY18-EC18</f>
        <v>0</v>
      </c>
      <c r="EE18" s="38" t="str">
        <f>IF(EC18&gt;0,ED18/EC18,"NA")</f>
        <v>NA</v>
      </c>
      <c r="EF18" s="35"/>
    </row>
    <row r="19" spans="1:136" x14ac:dyDescent="0.15">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-4492694.4000000032</v>
      </c>
      <c r="DE19" s="35"/>
      <c r="DF19" s="36" t="s">
        <v>32</v>
      </c>
      <c r="DG19" s="37">
        <f>HLOOKUP(DF19,$A$1:$Y$371,367,FALSE)</f>
        <v>0</v>
      </c>
      <c r="DH19" s="37">
        <f>HLOOKUP(DF19,$AB$1:$AZ$371,367,FALSE)</f>
        <v>0</v>
      </c>
      <c r="DI19" s="37">
        <f>DG19-DH19</f>
        <v>0</v>
      </c>
      <c r="DJ19" s="38" t="str">
        <f>IF(DH19&gt;0,DI19/DH19,"NA")</f>
        <v>NA</v>
      </c>
      <c r="DK19" s="37">
        <f>HLOOKUP(DF19,$BC$1:$CA$371,367,FALSE)</f>
        <v>0</v>
      </c>
      <c r="DL19" s="37">
        <f>DG19-DK19</f>
        <v>0</v>
      </c>
      <c r="DM19" s="38" t="str">
        <f>IF(DK19&gt;0,DL19/DK19,"NA")</f>
        <v>NA</v>
      </c>
      <c r="DN19" s="35"/>
      <c r="DO19" s="36" t="s">
        <v>34</v>
      </c>
      <c r="DP19" s="37">
        <f>HLOOKUP(DO19,$A$1:$Y$371,369,FALSE)</f>
        <v>0</v>
      </c>
      <c r="DQ19" s="37">
        <f>HLOOKUP(DO19,$AB$1:$AZ$371,369,FALSE)</f>
        <v>0</v>
      </c>
      <c r="DR19" s="37">
        <f>DP19-DQ19</f>
        <v>0</v>
      </c>
      <c r="DS19" s="38" t="str">
        <f>IF(DQ19&gt;0,DR19/DQ19,"NA")</f>
        <v>NA</v>
      </c>
      <c r="DT19" s="37">
        <f>HLOOKUP(DO19,$BC$1:$CA$371,369,FALSE)</f>
        <v>0</v>
      </c>
      <c r="DU19" s="37">
        <f>DP19-DT19</f>
        <v>0</v>
      </c>
      <c r="DV19" s="38" t="str">
        <f>IF(DT19&gt;0,DU19/DT19,"NA")</f>
        <v>NA</v>
      </c>
      <c r="DW19" s="35"/>
      <c r="DX19" s="36" t="s">
        <v>34</v>
      </c>
      <c r="DY19" s="37">
        <f>HLOOKUP(DX19,$A$1:$Z$371,371,FALSE)</f>
        <v>0</v>
      </c>
      <c r="DZ19" s="37">
        <f>HLOOKUP(DX19,$AB$1:$BA$371,371,FALSE)</f>
        <v>0</v>
      </c>
      <c r="EA19" s="37">
        <f>DY19-DZ19</f>
        <v>0</v>
      </c>
      <c r="EB19" s="38" t="str">
        <f>IF(DZ19&gt;0,EA19/DZ19,"NA")</f>
        <v>NA</v>
      </c>
      <c r="EC19" s="37">
        <f>HLOOKUP(DX19,$BC$1:$CB$371,371,FALSE)</f>
        <v>0</v>
      </c>
      <c r="ED19" s="37">
        <f>DY19-EC19</f>
        <v>0</v>
      </c>
      <c r="EE19" s="38" t="str">
        <f>IF(EC19&gt;0,ED19/EC19,"NA")</f>
        <v>NA</v>
      </c>
      <c r="EF19" s="35"/>
    </row>
    <row r="20" spans="1:136" x14ac:dyDescent="0.15">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-9435498.6000000034</v>
      </c>
      <c r="DE20" s="35"/>
      <c r="DF20" s="36" t="s">
        <v>39</v>
      </c>
      <c r="DG20" s="37">
        <f>HLOOKUP(DF20,$A$1:$Y$371,367,FALSE)</f>
        <v>0</v>
      </c>
      <c r="DH20" s="37">
        <f>HLOOKUP(DF20,$AB$1:$AZ$371,367,FALSE)</f>
        <v>0</v>
      </c>
      <c r="DI20" s="37">
        <f>DG20-DH20</f>
        <v>0</v>
      </c>
      <c r="DJ20" s="38" t="str">
        <f>IF(DH20&gt;0,DI20/DH20,"NA")</f>
        <v>NA</v>
      </c>
      <c r="DK20" s="37">
        <f>HLOOKUP(DF20,$BC$1:$CA$371,367,FALSE)</f>
        <v>0</v>
      </c>
      <c r="DL20" s="37">
        <f>DG20-DK20</f>
        <v>0</v>
      </c>
      <c r="DM20" s="38" t="str">
        <f>IF(DK20&gt;0,DL20/DK20,"NA")</f>
        <v>NA</v>
      </c>
      <c r="DN20" s="35"/>
      <c r="DO20" s="36" t="s">
        <v>39</v>
      </c>
      <c r="DP20" s="37">
        <f>HLOOKUP(DO20,$A$1:$Y$371,369,FALSE)</f>
        <v>0</v>
      </c>
      <c r="DQ20" s="37">
        <f>HLOOKUP(DO20,$AB$1:$AZ$371,369,FALSE)</f>
        <v>0</v>
      </c>
      <c r="DR20" s="37">
        <f>DP20-DQ20</f>
        <v>0</v>
      </c>
      <c r="DS20" s="38" t="str">
        <f>IF(DQ20&gt;0,DR20/DQ20,"NA")</f>
        <v>NA</v>
      </c>
      <c r="DT20" s="37">
        <f>HLOOKUP(DO20,$BC$1:$CA$371,369,FALSE)</f>
        <v>0</v>
      </c>
      <c r="DU20" s="37">
        <f>DP20-DT20</f>
        <v>0</v>
      </c>
      <c r="DV20" s="38" t="str">
        <f>IF(DT20&gt;0,DU20/DT20,"NA")</f>
        <v>NA</v>
      </c>
      <c r="DW20" s="35"/>
      <c r="DX20" s="4" t="s">
        <v>17</v>
      </c>
      <c r="DY20" s="144">
        <f>HLOOKUP(DX20,$A$1:$Z$371,371,FALSE)</f>
        <v>0</v>
      </c>
      <c r="DZ20" s="144">
        <f>HLOOKUP(DX20,$AB$1:$BA$371,371,FALSE)</f>
        <v>0</v>
      </c>
      <c r="EA20" s="144">
        <f>DY20-DZ20</f>
        <v>0</v>
      </c>
      <c r="EB20" s="145" t="str">
        <f>IF(DZ20&gt;0,EA20/DZ20,"NA")</f>
        <v>NA</v>
      </c>
      <c r="EC20" s="144">
        <f>HLOOKUP(DX20,$BC$1:$CB$371,371,FALSE)</f>
        <v>0</v>
      </c>
      <c r="ED20" s="144">
        <f>DY20-EC20</f>
        <v>0</v>
      </c>
      <c r="EE20" s="145" t="str">
        <f>IF(EC20&gt;0,ED20/EC20,"NA")</f>
        <v>NA</v>
      </c>
      <c r="EF20" s="35"/>
    </row>
    <row r="21" spans="1:136" x14ac:dyDescent="0.15">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-14734715.000000004</v>
      </c>
      <c r="DE21" s="35"/>
      <c r="DF21" s="36" t="s">
        <v>30</v>
      </c>
      <c r="DG21" s="37">
        <f>HLOOKUP(DF21,$A$1:$Y$371,367,FALSE)</f>
        <v>0</v>
      </c>
      <c r="DH21" s="37">
        <f>HLOOKUP(DF21,$AB$1:$AZ$371,367,FALSE)</f>
        <v>0</v>
      </c>
      <c r="DI21" s="37">
        <f>DG21-DH21</f>
        <v>0</v>
      </c>
      <c r="DJ21" s="38" t="str">
        <f>IF(DH21&gt;0,DI21/DH21,"NA")</f>
        <v>NA</v>
      </c>
      <c r="DK21" s="37">
        <f>HLOOKUP(DF21,$BC$1:$CA$371,367,FALSE)</f>
        <v>0</v>
      </c>
      <c r="DL21" s="37">
        <f>DG21-DK21</f>
        <v>0</v>
      </c>
      <c r="DM21" s="38" t="str">
        <f>IF(DK21&gt;0,DL21/DK21,"NA")</f>
        <v>NA</v>
      </c>
      <c r="DN21" s="35"/>
      <c r="DO21" s="36" t="s">
        <v>38</v>
      </c>
      <c r="DP21" s="37">
        <f>HLOOKUP(DO21,$A$1:$Y$371,369,FALSE)</f>
        <v>0</v>
      </c>
      <c r="DQ21" s="37">
        <f>HLOOKUP(DO21,$AB$1:$AZ$371,369,FALSE)</f>
        <v>0</v>
      </c>
      <c r="DR21" s="37">
        <f>DP21-DQ21</f>
        <v>0</v>
      </c>
      <c r="DS21" s="38" t="str">
        <f>IF(DQ21&gt;0,DR21/DQ21,"NA")</f>
        <v>NA</v>
      </c>
      <c r="DT21" s="37">
        <f>HLOOKUP(DO21,$BC$1:$CA$371,369,FALSE)</f>
        <v>0</v>
      </c>
      <c r="DU21" s="37">
        <f>DP21-DT21</f>
        <v>0</v>
      </c>
      <c r="DV21" s="38" t="str">
        <f>IF(DT21&gt;0,DU21/DT21,"NA")</f>
        <v>NA</v>
      </c>
      <c r="DW21" s="35"/>
      <c r="DX21" s="36" t="s">
        <v>39</v>
      </c>
      <c r="DY21" s="37">
        <f>HLOOKUP(DX21,$A$1:$Z$371,371,FALSE)</f>
        <v>0</v>
      </c>
      <c r="DZ21" s="37">
        <f>HLOOKUP(DX21,$AB$1:$BA$371,371,FALSE)</f>
        <v>0</v>
      </c>
      <c r="EA21" s="37">
        <f>DY21-DZ21</f>
        <v>0</v>
      </c>
      <c r="EB21" s="38" t="str">
        <f>IF(DZ21&gt;0,EA21/DZ21,"NA")</f>
        <v>NA</v>
      </c>
      <c r="EC21" s="37">
        <f>HLOOKUP(DX21,$BC$1:$CB$371,371,FALSE)</f>
        <v>0</v>
      </c>
      <c r="ED21" s="37">
        <f>DY21-EC21</f>
        <v>0</v>
      </c>
      <c r="EE21" s="38" t="str">
        <f>IF(EC21&gt;0,ED21/EC21,"NA")</f>
        <v>NA</v>
      </c>
      <c r="EF21" s="35"/>
    </row>
    <row r="22" spans="1:136" x14ac:dyDescent="0.15">
      <c r="A22" s="24" t="s">
        <v>72</v>
      </c>
      <c r="B22" s="25"/>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25">
        <f t="shared" si="0"/>
        <v>0</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26"/>
      <c r="BC22" s="24" t="s">
        <v>72</v>
      </c>
      <c r="BD22" s="27">
        <v>0</v>
      </c>
      <c r="BE22" s="27">
        <v>0</v>
      </c>
      <c r="BF22" s="27">
        <v>0</v>
      </c>
      <c r="BG22" s="27">
        <v>0</v>
      </c>
      <c r="BH22" s="27">
        <v>0</v>
      </c>
      <c r="BI22" s="27">
        <v>0</v>
      </c>
      <c r="BJ22" s="27">
        <v>0</v>
      </c>
      <c r="BK22" s="27">
        <v>4897.6000000000004</v>
      </c>
      <c r="BL22" s="27">
        <v>0</v>
      </c>
      <c r="BM22" s="27">
        <v>0</v>
      </c>
      <c r="BN22" s="27">
        <v>580699.19999999995</v>
      </c>
      <c r="BO22" s="27">
        <v>366643.20000000001</v>
      </c>
      <c r="BP22" s="27">
        <v>0</v>
      </c>
      <c r="BQ22" s="27">
        <v>0</v>
      </c>
      <c r="BR22" s="27">
        <v>1871062</v>
      </c>
      <c r="BS22" s="27">
        <v>0</v>
      </c>
      <c r="BT22" s="27">
        <v>0</v>
      </c>
      <c r="BU22" s="27">
        <v>0</v>
      </c>
      <c r="BV22" s="27">
        <v>0</v>
      </c>
      <c r="BW22" s="27">
        <v>0</v>
      </c>
      <c r="BX22" s="27">
        <v>0</v>
      </c>
      <c r="BY22" s="27">
        <v>0</v>
      </c>
      <c r="BZ22" s="27">
        <v>0</v>
      </c>
      <c r="CA22" s="27">
        <v>0</v>
      </c>
      <c r="CB22" s="28">
        <f t="shared" si="27"/>
        <v>2823302</v>
      </c>
      <c r="CD22" s="24" t="s">
        <v>72</v>
      </c>
      <c r="CE22" s="29">
        <f t="shared" si="2"/>
        <v>0</v>
      </c>
      <c r="CF22" s="29">
        <f t="shared" si="3"/>
        <v>0</v>
      </c>
      <c r="CG22" s="29">
        <f t="shared" si="4"/>
        <v>0</v>
      </c>
      <c r="CH22" s="29">
        <f t="shared" si="5"/>
        <v>0</v>
      </c>
      <c r="CI22" s="29">
        <f t="shared" si="6"/>
        <v>0</v>
      </c>
      <c r="CJ22" s="29">
        <f t="shared" si="7"/>
        <v>0</v>
      </c>
      <c r="CK22" s="29">
        <f t="shared" si="8"/>
        <v>0</v>
      </c>
      <c r="CL22" s="29">
        <f t="shared" si="9"/>
        <v>-4897.6000000000004</v>
      </c>
      <c r="CM22" s="29">
        <f t="shared" si="10"/>
        <v>0</v>
      </c>
      <c r="CN22" s="29">
        <f t="shared" si="11"/>
        <v>0</v>
      </c>
      <c r="CO22" s="29">
        <f t="shared" si="12"/>
        <v>-580699.19999999995</v>
      </c>
      <c r="CP22" s="29">
        <f t="shared" si="13"/>
        <v>-366643.20000000001</v>
      </c>
      <c r="CQ22" s="29">
        <f t="shared" si="14"/>
        <v>0</v>
      </c>
      <c r="CR22" s="29">
        <f t="shared" si="15"/>
        <v>0</v>
      </c>
      <c r="CS22" s="29">
        <f t="shared" si="16"/>
        <v>-1871062</v>
      </c>
      <c r="CT22" s="29">
        <f t="shared" si="17"/>
        <v>0</v>
      </c>
      <c r="CU22" s="29">
        <f t="shared" si="18"/>
        <v>0</v>
      </c>
      <c r="CV22" s="29">
        <f t="shared" si="19"/>
        <v>0</v>
      </c>
      <c r="CW22" s="29">
        <f t="shared" si="20"/>
        <v>0</v>
      </c>
      <c r="CX22" s="29">
        <f t="shared" si="21"/>
        <v>0</v>
      </c>
      <c r="CY22" s="29">
        <f t="shared" si="22"/>
        <v>0</v>
      </c>
      <c r="CZ22" s="29">
        <f t="shared" si="23"/>
        <v>0</v>
      </c>
      <c r="DA22" s="29">
        <f t="shared" si="24"/>
        <v>0</v>
      </c>
      <c r="DB22" s="29">
        <f t="shared" si="25"/>
        <v>0</v>
      </c>
      <c r="DC22" s="29">
        <f t="shared" si="26"/>
        <v>-2823302</v>
      </c>
      <c r="DD22" s="29">
        <f t="shared" si="28"/>
        <v>-17558017.000000004</v>
      </c>
      <c r="DE22" s="35"/>
      <c r="DF22" s="36" t="s">
        <v>21</v>
      </c>
      <c r="DG22" s="37">
        <f>HLOOKUP(DF22,$A$1:$Y$371,367,FALSE)</f>
        <v>0</v>
      </c>
      <c r="DH22" s="37">
        <f>HLOOKUP(DF22,$AB$1:$AZ$371,367,FALSE)</f>
        <v>0</v>
      </c>
      <c r="DI22" s="37">
        <f>DG22-DH22</f>
        <v>0</v>
      </c>
      <c r="DJ22" s="38" t="str">
        <f>IF(DH22&gt;0,DI22/DH22,"NA")</f>
        <v>NA</v>
      </c>
      <c r="DK22" s="37">
        <f>HLOOKUP(DF22,$BC$1:$CA$371,367,FALSE)</f>
        <v>0</v>
      </c>
      <c r="DL22" s="37">
        <f>DG22-DK22</f>
        <v>0</v>
      </c>
      <c r="DM22" s="38" t="str">
        <f>IF(DK22&gt;0,DL22/DK22,"NA")</f>
        <v>NA</v>
      </c>
      <c r="DN22" s="35"/>
      <c r="DO22" s="36" t="s">
        <v>33</v>
      </c>
      <c r="DP22" s="37">
        <f>HLOOKUP(DO22,$A$1:$Y$371,369,FALSE)</f>
        <v>0</v>
      </c>
      <c r="DQ22" s="37">
        <f>HLOOKUP(DO22,$AB$1:$AZ$371,369,FALSE)</f>
        <v>0</v>
      </c>
      <c r="DR22" s="37">
        <f>DP22-DQ22</f>
        <v>0</v>
      </c>
      <c r="DS22" s="38" t="str">
        <f>IF(DQ22&gt;0,DR22/DQ22,"NA")</f>
        <v>NA</v>
      </c>
      <c r="DT22" s="37">
        <f>HLOOKUP(DO22,$BC$1:$CA$371,369,FALSE)</f>
        <v>0</v>
      </c>
      <c r="DU22" s="37">
        <f>DP22-DT22</f>
        <v>0</v>
      </c>
      <c r="DV22" s="38" t="str">
        <f>IF(DT22&gt;0,DU22/DT22,"NA")</f>
        <v>NA</v>
      </c>
      <c r="DW22" s="35"/>
      <c r="DX22" s="4" t="s">
        <v>21</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15">
      <c r="A23" s="24" t="s">
        <v>73</v>
      </c>
      <c r="B23" s="25"/>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25">
        <f t="shared" si="0"/>
        <v>0</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0</v>
      </c>
      <c r="CH23" s="43">
        <f t="shared" si="5"/>
        <v>0</v>
      </c>
      <c r="CI23" s="43">
        <f t="shared" si="6"/>
        <v>-3.6</v>
      </c>
      <c r="CJ23" s="43">
        <f t="shared" si="7"/>
        <v>0</v>
      </c>
      <c r="CK23" s="43">
        <f t="shared" si="8"/>
        <v>0</v>
      </c>
      <c r="CL23" s="43">
        <f t="shared" si="9"/>
        <v>-1196</v>
      </c>
      <c r="CM23" s="43">
        <f t="shared" si="10"/>
        <v>0</v>
      </c>
      <c r="CN23" s="43">
        <f t="shared" si="11"/>
        <v>0</v>
      </c>
      <c r="CO23" s="43">
        <f t="shared" si="12"/>
        <v>-1597210</v>
      </c>
      <c r="CP23" s="43">
        <f t="shared" si="13"/>
        <v>-946761.2</v>
      </c>
      <c r="CQ23" s="43">
        <f t="shared" si="14"/>
        <v>0</v>
      </c>
      <c r="CR23" s="43">
        <f t="shared" si="15"/>
        <v>0</v>
      </c>
      <c r="CS23" s="43">
        <f t="shared" si="16"/>
        <v>-2398330.4</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-4943501.1999999993</v>
      </c>
      <c r="DD23" s="43">
        <f t="shared" si="28"/>
        <v>-22501518.200000003</v>
      </c>
      <c r="DF23" s="143" t="s">
        <v>42</v>
      </c>
      <c r="DG23" s="144">
        <f>HLOOKUP(DF23,$A$1:$Y$371,367,FALSE)</f>
        <v>0</v>
      </c>
      <c r="DH23" s="144">
        <f>HLOOKUP(DF23,$AB$1:$AZ$371,367,FALSE)</f>
        <v>0</v>
      </c>
      <c r="DI23" s="144">
        <f>DG23-DH23</f>
        <v>0</v>
      </c>
      <c r="DJ23" s="145" t="str">
        <f>IF(DH23&gt;0,DI23/DH23,"NA")</f>
        <v>NA</v>
      </c>
      <c r="DK23" s="144">
        <f>HLOOKUP(DF23,$BC$1:$CA$371,367,FALSE)</f>
        <v>0</v>
      </c>
      <c r="DL23" s="144">
        <f>DG23-DK23</f>
        <v>0</v>
      </c>
      <c r="DM23" s="145" t="str">
        <f>IF(DK23&gt;0,DL23/DK23,"NA")</f>
        <v>NA</v>
      </c>
      <c r="DO23" s="143" t="s">
        <v>26</v>
      </c>
      <c r="DP23" s="37">
        <f>HLOOKUP(DO23,$A$1:$Y$371,369,FALSE)</f>
        <v>0</v>
      </c>
      <c r="DQ23" s="37">
        <f>HLOOKUP(DO23,$AB$1:$AZ$371,369,FALSE)</f>
        <v>0</v>
      </c>
      <c r="DR23" s="37">
        <f>DP23-DQ23</f>
        <v>0</v>
      </c>
      <c r="DS23" s="38" t="str">
        <f>IF(DQ23&gt;0,DR23/DQ23,"NA")</f>
        <v>NA</v>
      </c>
      <c r="DT23" s="37">
        <f>HLOOKUP(DO23,$BC$1:$CA$371,369,FALSE)</f>
        <v>0</v>
      </c>
      <c r="DU23" s="37">
        <f>DP23-DT23</f>
        <v>0</v>
      </c>
      <c r="DV23" s="38" t="str">
        <f>IF(DT23&gt;0,DU23/DT23,"NA")</f>
        <v>NA</v>
      </c>
      <c r="DX23" s="143" t="s">
        <v>26</v>
      </c>
      <c r="DY23" s="37">
        <f>HLOOKUP(DX23,$A$1:$Z$371,371,FALSE)</f>
        <v>0</v>
      </c>
      <c r="DZ23" s="37">
        <f>HLOOKUP(DX23,$AB$1:$BA$371,371,FALSE)</f>
        <v>0</v>
      </c>
      <c r="EA23" s="37">
        <f>DY23-DZ23</f>
        <v>0</v>
      </c>
      <c r="EB23" s="38" t="str">
        <f>IF(DZ23&gt;0,EA23/DZ23,"NA")</f>
        <v>NA</v>
      </c>
      <c r="EC23" s="37">
        <f>HLOOKUP(DX23,$BC$1:$CB$371,371,FALSE)</f>
        <v>0</v>
      </c>
      <c r="ED23" s="37">
        <f>DY23-EC23</f>
        <v>0</v>
      </c>
      <c r="EE23" s="38" t="str">
        <f>IF(EC23&gt;0,ED23/EC23,"NA")</f>
        <v>NA</v>
      </c>
    </row>
    <row r="24" spans="1:136" x14ac:dyDescent="0.15">
      <c r="A24" s="24" t="s">
        <v>74</v>
      </c>
      <c r="B24" s="25"/>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25">
        <f t="shared" si="0"/>
        <v>0</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-17445.2</v>
      </c>
      <c r="CH24" s="29">
        <f t="shared" si="5"/>
        <v>0</v>
      </c>
      <c r="CI24" s="29">
        <f t="shared" si="6"/>
        <v>0</v>
      </c>
      <c r="CJ24" s="29">
        <f t="shared" si="7"/>
        <v>0</v>
      </c>
      <c r="CK24" s="29">
        <f t="shared" si="8"/>
        <v>0</v>
      </c>
      <c r="CL24" s="29">
        <f t="shared" si="9"/>
        <v>-6982</v>
      </c>
      <c r="CM24" s="29">
        <f t="shared" si="10"/>
        <v>0</v>
      </c>
      <c r="CN24" s="29">
        <f t="shared" si="11"/>
        <v>0</v>
      </c>
      <c r="CO24" s="29">
        <f t="shared" si="12"/>
        <v>-860518.40000000002</v>
      </c>
      <c r="CP24" s="29">
        <f t="shared" si="13"/>
        <v>0</v>
      </c>
      <c r="CQ24" s="29">
        <f t="shared" si="14"/>
        <v>0</v>
      </c>
      <c r="CR24" s="29">
        <f t="shared" si="15"/>
        <v>0</v>
      </c>
      <c r="CS24" s="29">
        <f t="shared" si="16"/>
        <v>-2929832</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-3814777.6</v>
      </c>
      <c r="DD24" s="29">
        <f t="shared" si="28"/>
        <v>-26316295.800000004</v>
      </c>
      <c r="DE24" s="35"/>
      <c r="DF24" s="36" t="s">
        <v>38</v>
      </c>
      <c r="DG24" s="37">
        <f>HLOOKUP(DF24,$A$1:$Y$371,367,FALSE)</f>
        <v>0</v>
      </c>
      <c r="DH24" s="37">
        <f>HLOOKUP(DF24,$AB$1:$AZ$371,367,FALSE)</f>
        <v>0</v>
      </c>
      <c r="DI24" s="37">
        <f>DG24-DH24</f>
        <v>0</v>
      </c>
      <c r="DJ24" s="38" t="str">
        <f>IF(DH24&gt;0,DI24/DH24,"NA")</f>
        <v>NA</v>
      </c>
      <c r="DK24" s="37">
        <f>HLOOKUP(DF24,$BC$1:$CA$371,367,FALSE)</f>
        <v>0</v>
      </c>
      <c r="DL24" s="37">
        <f>DG24-DK24</f>
        <v>0</v>
      </c>
      <c r="DM24" s="38" t="str">
        <f>IF(DK24&gt;0,DL24/DK24,"NA")</f>
        <v>NA</v>
      </c>
      <c r="DN24" s="35"/>
      <c r="DO24" s="36" t="s">
        <v>25</v>
      </c>
      <c r="DP24" s="37">
        <f>HLOOKUP(DO24,$A$1:$Y$371,369,FALSE)</f>
        <v>0</v>
      </c>
      <c r="DQ24" s="37">
        <f>HLOOKUP(DO24,$AB$1:$AZ$371,369,FALSE)</f>
        <v>0</v>
      </c>
      <c r="DR24" s="37">
        <f>DP24-DQ24</f>
        <v>0</v>
      </c>
      <c r="DS24" s="38" t="str">
        <f>IF(DQ24&gt;0,DR24/DQ24,"NA")</f>
        <v>NA</v>
      </c>
      <c r="DT24" s="37">
        <f>HLOOKUP(DO24,$BC$1:$CA$371,369,FALSE)</f>
        <v>0</v>
      </c>
      <c r="DU24" s="37">
        <f>DP24-DT24</f>
        <v>0</v>
      </c>
      <c r="DV24" s="38" t="str">
        <f>IF(DT24&gt;0,DU24/DT24,"NA")</f>
        <v>NA</v>
      </c>
      <c r="DW24" s="35"/>
      <c r="DX24" s="36" t="s">
        <v>25</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15">
      <c r="A25" s="24" t="s">
        <v>75</v>
      </c>
      <c r="B25" s="25"/>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25">
        <f t="shared" si="0"/>
        <v>0</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-22905.599999999999</v>
      </c>
      <c r="CM25" s="29">
        <f t="shared" si="10"/>
        <v>0</v>
      </c>
      <c r="CN25" s="29">
        <f t="shared" si="11"/>
        <v>0</v>
      </c>
      <c r="CO25" s="29">
        <f t="shared" si="12"/>
        <v>-1341553.8</v>
      </c>
      <c r="CP25" s="29">
        <f t="shared" si="13"/>
        <v>-169312</v>
      </c>
      <c r="CQ25" s="29">
        <f t="shared" si="14"/>
        <v>0</v>
      </c>
      <c r="CR25" s="29">
        <f t="shared" si="15"/>
        <v>0</v>
      </c>
      <c r="CS25" s="29">
        <f t="shared" si="16"/>
        <v>-4104333.8</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-5655255.2000000002</v>
      </c>
      <c r="DD25" s="29">
        <f t="shared" si="28"/>
        <v>-31971551.000000004</v>
      </c>
      <c r="DE25" s="35"/>
      <c r="DF25" s="36" t="s">
        <v>37</v>
      </c>
      <c r="DG25" s="37">
        <f>HLOOKUP(DF25,$A$1:$Y$371,367,FALSE)</f>
        <v>0</v>
      </c>
      <c r="DH25" s="37">
        <f>HLOOKUP(DF25,$AB$1:$AZ$371,367,FALSE)</f>
        <v>0</v>
      </c>
      <c r="DI25" s="37">
        <f>DG25-DH25</f>
        <v>0</v>
      </c>
      <c r="DJ25" s="38" t="str">
        <f>IF(DH25&gt;0,DI25/DH25,"NA")</f>
        <v>NA</v>
      </c>
      <c r="DK25" s="37">
        <f>HLOOKUP(DF25,$BC$1:$CA$371,367,FALSE)</f>
        <v>0</v>
      </c>
      <c r="DL25" s="37">
        <f>DG25-DK25</f>
        <v>0</v>
      </c>
      <c r="DM25" s="38" t="str">
        <f>IF(DK25&gt;0,DL25/DK25,"NA")</f>
        <v>NA</v>
      </c>
      <c r="DN25" s="35"/>
      <c r="DO25" s="4" t="s">
        <v>21</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36" t="s">
        <v>15</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15">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-39835599.200000003</v>
      </c>
      <c r="DE26" s="35"/>
      <c r="DF26" s="36" t="s">
        <v>15</v>
      </c>
      <c r="DG26" s="37">
        <f>HLOOKUP(DF26,$A$1:$Y$371,367,FALSE)</f>
        <v>0</v>
      </c>
      <c r="DH26" s="37">
        <f>HLOOKUP(DF26,$AB$1:$AZ$371,367,FALSE)</f>
        <v>0</v>
      </c>
      <c r="DI26" s="37">
        <f>DG26-DH26</f>
        <v>0</v>
      </c>
      <c r="DJ26" s="38" t="str">
        <f>IF(DH26&gt;0,DI26/DH26,"NA")</f>
        <v>NA</v>
      </c>
      <c r="DK26" s="37">
        <f>HLOOKUP(DF26,$BC$1:$CA$371,367,FALSE)</f>
        <v>0</v>
      </c>
      <c r="DL26" s="37">
        <f>DG26-DK26</f>
        <v>0</v>
      </c>
      <c r="DM26" s="38" t="str">
        <f>IF(DK26&gt;0,DL26/DK26,"NA")</f>
        <v>NA</v>
      </c>
      <c r="DN26" s="35"/>
      <c r="DO26" s="36" t="s">
        <v>17</v>
      </c>
      <c r="DP26" s="144">
        <f>HLOOKUP(DO26,$A$1:$Y$371,369,FALSE)</f>
        <v>0</v>
      </c>
      <c r="DQ26" s="144">
        <f>HLOOKUP(DO26,$AB$1:$AZ$371,369,FALSE)</f>
        <v>0</v>
      </c>
      <c r="DR26" s="144">
        <f>DP26-DQ26</f>
        <v>0</v>
      </c>
      <c r="DS26" s="145" t="str">
        <f>IF(DQ26&gt;0,DR26/DQ26,"NA")</f>
        <v>NA</v>
      </c>
      <c r="DT26" s="144">
        <f>HLOOKUP(DO26,$BC$1:$CA$371,369,FALSE)</f>
        <v>0</v>
      </c>
      <c r="DU26" s="144">
        <f>DP26-DT26</f>
        <v>0</v>
      </c>
      <c r="DV26" s="145" t="str">
        <f>IF(DT26&gt;0,DU26/DT26,"NA")</f>
        <v>NA</v>
      </c>
      <c r="DW26" s="35"/>
      <c r="DX26" s="36" t="s">
        <v>33</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15">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-48166656.800000004</v>
      </c>
      <c r="DE27" s="35"/>
      <c r="DF27" s="39" t="s">
        <v>33</v>
      </c>
      <c r="DG27" s="40">
        <f>HLOOKUP(DF27,$A$1:$Y$371,367,FALSE)</f>
        <v>0</v>
      </c>
      <c r="DH27" s="40">
        <f>HLOOKUP(DF27,$AB$1:$AZ$371,367,FALSE)</f>
        <v>0</v>
      </c>
      <c r="DI27" s="40">
        <f>DG27-DH27</f>
        <v>0</v>
      </c>
      <c r="DJ27" s="41" t="str">
        <f>IF(DH27&gt;0,DI27/DH27,"NA")</f>
        <v>NA</v>
      </c>
      <c r="DK27" s="40">
        <f>HLOOKUP(DF27,$BC$1:$CA$371,367,FALSE)</f>
        <v>0</v>
      </c>
      <c r="DL27" s="40">
        <f>DG27-DK27</f>
        <v>0</v>
      </c>
      <c r="DM27" s="41" t="str">
        <f>IF(DK27&gt;0,DL27/DK27,"NA")</f>
        <v>NA</v>
      </c>
      <c r="DN27" s="35"/>
      <c r="DO27" s="39" t="s">
        <v>15</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38</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15">
      <c r="A28" s="24" t="s">
        <v>78</v>
      </c>
      <c r="B28" s="25"/>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25">
        <f t="shared" si="0"/>
        <v>0</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-4697.6000000000004</v>
      </c>
      <c r="CM28" s="43">
        <f t="shared" si="10"/>
        <v>0</v>
      </c>
      <c r="CN28" s="43">
        <f t="shared" si="11"/>
        <v>0</v>
      </c>
      <c r="CO28" s="43">
        <f t="shared" si="12"/>
        <v>-1624694.6</v>
      </c>
      <c r="CP28" s="43">
        <f t="shared" si="13"/>
        <v>-272025.59999999998</v>
      </c>
      <c r="CQ28" s="43">
        <f t="shared" si="14"/>
        <v>0</v>
      </c>
      <c r="CR28" s="43">
        <f t="shared" si="15"/>
        <v>0</v>
      </c>
      <c r="CS28" s="43">
        <f t="shared" si="16"/>
        <v>-3769872.2</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-5671290</v>
      </c>
      <c r="DD28" s="43">
        <f t="shared" si="28"/>
        <v>-53837946.800000004</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15">
      <c r="A29" s="24" t="s">
        <v>79</v>
      </c>
      <c r="B29" s="25"/>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25">
        <f t="shared" si="0"/>
        <v>0</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26"/>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-11755.6</v>
      </c>
      <c r="CM29" s="43">
        <f t="shared" si="10"/>
        <v>0</v>
      </c>
      <c r="CN29" s="43">
        <f t="shared" si="11"/>
        <v>0</v>
      </c>
      <c r="CO29" s="43">
        <f t="shared" si="12"/>
        <v>-1443811.2</v>
      </c>
      <c r="CP29" s="43">
        <f t="shared" si="13"/>
        <v>-242457.60000000001</v>
      </c>
      <c r="CQ29" s="43">
        <f t="shared" si="14"/>
        <v>0</v>
      </c>
      <c r="CR29" s="43">
        <f t="shared" si="15"/>
        <v>0</v>
      </c>
      <c r="CS29" s="43">
        <f t="shared" si="16"/>
        <v>-2893001.8</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-4591026.2</v>
      </c>
      <c r="DD29" s="43">
        <f t="shared" si="28"/>
        <v>-58428973.000000007</v>
      </c>
      <c r="DE29" s="35"/>
      <c r="DF29" s="8" t="s">
        <v>48</v>
      </c>
      <c r="DG29" s="139">
        <f>SUM(DG4:DG27)</f>
        <v>76358076</v>
      </c>
      <c r="DH29" s="139">
        <f>HLOOKUP(DF29,$AB$1:$BA$371,367,FALSE)</f>
        <v>75380556</v>
      </c>
      <c r="DI29" s="140">
        <f>DG29-DH29</f>
        <v>977520</v>
      </c>
      <c r="DJ29" s="141">
        <f>DI29/DH29</f>
        <v>1.2967800343632381E-2</v>
      </c>
      <c r="DK29" s="139">
        <f>HLOOKUP(DF29,$BC$1:$CB$371,367,FALSE)</f>
        <v>63557017.400000006</v>
      </c>
      <c r="DL29" s="140">
        <f>DG29-DK29</f>
        <v>12801058.599999994</v>
      </c>
      <c r="DM29" s="141">
        <f>DL29/DK29</f>
        <v>0.20141062503666185</v>
      </c>
      <c r="DN29" s="35"/>
      <c r="DO29" s="8" t="s">
        <v>48</v>
      </c>
      <c r="DP29" s="139">
        <f>HLOOKUP(DO29,$A$1:$Z$371,369,FALSE)</f>
        <v>76358076</v>
      </c>
      <c r="DQ29" s="139">
        <f>HLOOKUP(DO29,$AB$1:$BA$371,369,FALSE)</f>
        <v>75380556</v>
      </c>
      <c r="DR29" s="140">
        <f>DP29-DQ29</f>
        <v>977520</v>
      </c>
      <c r="DS29" s="141">
        <f>DR29/DQ29</f>
        <v>1.2967800343632381E-2</v>
      </c>
      <c r="DT29" s="139">
        <f>HLOOKUP(DO29,$BC$1:$CB$371,369,FALSE)</f>
        <v>63557017.400000006</v>
      </c>
      <c r="DU29" s="140">
        <f>DP29-DT29</f>
        <v>12801058.599999994</v>
      </c>
      <c r="DV29" s="141">
        <f>DU29/DT29</f>
        <v>0.20141062503666185</v>
      </c>
      <c r="DW29" s="35"/>
      <c r="DX29" s="8" t="s">
        <v>48</v>
      </c>
      <c r="DY29" s="139">
        <f>HLOOKUP(DX29,$A$1:$Z$371,371,FALSE)</f>
        <v>47185181</v>
      </c>
      <c r="DZ29" s="139">
        <f>HLOOKUP(DX29,$AB$1:$BA$371,371,FALSE)</f>
        <v>44537207</v>
      </c>
      <c r="EA29" s="140">
        <f>DY29-DZ29</f>
        <v>2647974</v>
      </c>
      <c r="EB29" s="141">
        <f>EA29/DZ29</f>
        <v>5.9455322377983871E-2</v>
      </c>
      <c r="EC29" s="139">
        <f>HLOOKUP(DX29,$BC$1:$CB$371,371,FALSE)</f>
        <v>34088834.399999999</v>
      </c>
      <c r="ED29" s="140">
        <f>DY29-EC29</f>
        <v>13096346.600000001</v>
      </c>
      <c r="EE29" s="141">
        <f>ED29/EC29</f>
        <v>0.3841828807147481</v>
      </c>
      <c r="EF29" s="35"/>
    </row>
    <row r="30" spans="1:136" x14ac:dyDescent="0.15">
      <c r="A30" s="24" t="s">
        <v>80</v>
      </c>
      <c r="B30" s="25"/>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25">
        <f t="shared" si="0"/>
        <v>0</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0</v>
      </c>
      <c r="CK30" s="43">
        <f t="shared" si="8"/>
        <v>0</v>
      </c>
      <c r="CL30" s="43">
        <f t="shared" si="9"/>
        <v>-7922.6</v>
      </c>
      <c r="CM30" s="43">
        <f t="shared" si="10"/>
        <v>0</v>
      </c>
      <c r="CN30" s="43">
        <f t="shared" si="11"/>
        <v>0</v>
      </c>
      <c r="CO30" s="43">
        <f t="shared" si="12"/>
        <v>-574349</v>
      </c>
      <c r="CP30" s="43">
        <f t="shared" si="13"/>
        <v>0</v>
      </c>
      <c r="CQ30" s="43">
        <f t="shared" si="14"/>
        <v>0</v>
      </c>
      <c r="CR30" s="43">
        <f t="shared" si="15"/>
        <v>0</v>
      </c>
      <c r="CS30" s="43">
        <f t="shared" si="16"/>
        <v>-1957965.2</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-2540236.7999999998</v>
      </c>
      <c r="DD30" s="43">
        <f t="shared" si="28"/>
        <v>-60969209.800000004</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15">
      <c r="A31" s="24" t="s">
        <v>81</v>
      </c>
      <c r="B31" s="25"/>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25">
        <f t="shared" si="0"/>
        <v>0</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0</v>
      </c>
      <c r="CK31" s="29">
        <f t="shared" si="8"/>
        <v>0</v>
      </c>
      <c r="CL31" s="29">
        <f t="shared" si="9"/>
        <v>-7927.8</v>
      </c>
      <c r="CM31" s="29">
        <f t="shared" si="10"/>
        <v>0</v>
      </c>
      <c r="CN31" s="29">
        <f t="shared" si="11"/>
        <v>0</v>
      </c>
      <c r="CO31" s="29">
        <f t="shared" si="12"/>
        <v>-785415.8</v>
      </c>
      <c r="CP31" s="29">
        <f t="shared" si="13"/>
        <v>-42900</v>
      </c>
      <c r="CQ31" s="29">
        <f t="shared" si="14"/>
        <v>0</v>
      </c>
      <c r="CR31" s="29">
        <f t="shared" si="15"/>
        <v>0</v>
      </c>
      <c r="CS31" s="29">
        <f t="shared" si="16"/>
        <v>-2603234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-3439477.6</v>
      </c>
      <c r="DD31" s="29">
        <f t="shared" si="28"/>
        <v>-64408687.400000006</v>
      </c>
    </row>
    <row r="32" spans="1:136" x14ac:dyDescent="0.15">
      <c r="A32" s="24" t="s">
        <v>82</v>
      </c>
      <c r="B32" s="25"/>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25">
        <f t="shared" si="0"/>
        <v>0</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0</v>
      </c>
      <c r="CK32" s="29">
        <f t="shared" si="8"/>
        <v>0</v>
      </c>
      <c r="CL32" s="29">
        <f t="shared" si="9"/>
        <v>-32057.8</v>
      </c>
      <c r="CM32" s="29">
        <f t="shared" si="10"/>
        <v>0</v>
      </c>
      <c r="CN32" s="29">
        <f t="shared" si="11"/>
        <v>0</v>
      </c>
      <c r="CO32" s="29">
        <f t="shared" si="12"/>
        <v>-1319398</v>
      </c>
      <c r="CP32" s="29">
        <f t="shared" si="13"/>
        <v>-100100</v>
      </c>
      <c r="CQ32" s="29">
        <f t="shared" si="14"/>
        <v>0</v>
      </c>
      <c r="CR32" s="29">
        <f t="shared" si="15"/>
        <v>0</v>
      </c>
      <c r="CS32" s="29">
        <f t="shared" si="16"/>
        <v>-3800451.2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-5262904.5999999996</v>
      </c>
      <c r="DD32" s="29">
        <f t="shared" si="28"/>
        <v>-69671592</v>
      </c>
    </row>
    <row r="33" spans="1:110" x14ac:dyDescent="0.15">
      <c r="A33" s="24" t="s">
        <v>83</v>
      </c>
      <c r="B33" s="2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25">
        <f t="shared" si="0"/>
        <v>0</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-4140253.6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-7981938.5999999996</v>
      </c>
      <c r="DD33" s="29">
        <f t="shared" si="28"/>
        <v>-77653530.599999994</v>
      </c>
    </row>
    <row r="34" spans="1:110" x14ac:dyDescent="0.15">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-84911082.599999994</v>
      </c>
    </row>
    <row r="35" spans="1:110" x14ac:dyDescent="0.15">
      <c r="A35" s="24" t="s">
        <v>85</v>
      </c>
      <c r="B35" s="25"/>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25">
        <f t="shared" si="0"/>
        <v>0</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-14975.6</v>
      </c>
      <c r="CM35" s="43">
        <f t="shared" si="10"/>
        <v>0</v>
      </c>
      <c r="CN35" s="43">
        <f t="shared" si="11"/>
        <v>0</v>
      </c>
      <c r="CO35" s="43">
        <f t="shared" si="12"/>
        <v>-953381.4</v>
      </c>
      <c r="CP35" s="43">
        <f t="shared" si="13"/>
        <v>0</v>
      </c>
      <c r="CQ35" s="43">
        <f t="shared" si="14"/>
        <v>0</v>
      </c>
      <c r="CR35" s="43">
        <f t="shared" si="15"/>
        <v>0</v>
      </c>
      <c r="CS35" s="43">
        <f t="shared" si="16"/>
        <v>-3540905.4</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-4509262.4000000004</v>
      </c>
      <c r="DD35" s="43">
        <f t="shared" si="28"/>
        <v>-89420345</v>
      </c>
    </row>
    <row r="36" spans="1:110" x14ac:dyDescent="0.15">
      <c r="A36" s="24" t="s">
        <v>86</v>
      </c>
      <c r="B36" s="25"/>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25">
        <f t="shared" si="0"/>
        <v>0</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26"/>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0</v>
      </c>
      <c r="CH36" s="43">
        <f t="shared" si="5"/>
        <v>0</v>
      </c>
      <c r="CI36" s="43">
        <f t="shared" si="6"/>
        <v>0</v>
      </c>
      <c r="CJ36" s="43">
        <f t="shared" si="7"/>
        <v>0</v>
      </c>
      <c r="CK36" s="43">
        <f t="shared" si="8"/>
        <v>0</v>
      </c>
      <c r="CL36" s="43">
        <f t="shared" si="9"/>
        <v>0</v>
      </c>
      <c r="CM36" s="43">
        <f t="shared" si="10"/>
        <v>0</v>
      </c>
      <c r="CN36" s="43">
        <f t="shared" si="11"/>
        <v>0</v>
      </c>
      <c r="CO36" s="43">
        <f t="shared" si="12"/>
        <v>-1068759</v>
      </c>
      <c r="CP36" s="43">
        <f t="shared" si="13"/>
        <v>-337075.20000000001</v>
      </c>
      <c r="CQ36" s="43">
        <f t="shared" si="14"/>
        <v>0</v>
      </c>
      <c r="CR36" s="43">
        <f t="shared" si="15"/>
        <v>0</v>
      </c>
      <c r="CS36" s="43">
        <f t="shared" si="16"/>
        <v>-2532235.7999999998</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-3938070</v>
      </c>
      <c r="DD36" s="43">
        <f t="shared" si="28"/>
        <v>-93358415</v>
      </c>
    </row>
    <row r="37" spans="1:110" x14ac:dyDescent="0.15">
      <c r="A37" s="24" t="s">
        <v>87</v>
      </c>
      <c r="B37" s="25"/>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25">
        <f t="shared" si="0"/>
        <v>0</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0</v>
      </c>
      <c r="CK37" s="43">
        <f t="shared" si="8"/>
        <v>0</v>
      </c>
      <c r="CL37" s="43">
        <f t="shared" si="9"/>
        <v>-4682.3999999999996</v>
      </c>
      <c r="CM37" s="43">
        <f t="shared" si="10"/>
        <v>0</v>
      </c>
      <c r="CN37" s="43">
        <f t="shared" si="11"/>
        <v>0</v>
      </c>
      <c r="CO37" s="43">
        <f t="shared" si="12"/>
        <v>-508178</v>
      </c>
      <c r="CP37" s="43">
        <f t="shared" si="13"/>
        <v>0</v>
      </c>
      <c r="CQ37" s="43">
        <f t="shared" si="14"/>
        <v>0</v>
      </c>
      <c r="CR37" s="43">
        <f t="shared" si="15"/>
        <v>0</v>
      </c>
      <c r="CS37" s="43">
        <f t="shared" si="16"/>
        <v>-2160948.7999999998</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-2703902.5999999996</v>
      </c>
      <c r="DD37" s="43">
        <f t="shared" si="28"/>
        <v>-96062317.599999994</v>
      </c>
      <c r="DF37" s="119" t="s">
        <v>511</v>
      </c>
    </row>
    <row r="38" spans="1:110" x14ac:dyDescent="0.15">
      <c r="A38" s="24" t="s">
        <v>88</v>
      </c>
      <c r="B38" s="2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25">
        <f t="shared" si="0"/>
        <v>0</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-9680</v>
      </c>
      <c r="CK38" s="29">
        <f t="shared" si="8"/>
        <v>0</v>
      </c>
      <c r="CL38" s="29">
        <f t="shared" si="9"/>
        <v>-28502.799999999999</v>
      </c>
      <c r="CM38" s="29">
        <f t="shared" si="10"/>
        <v>0</v>
      </c>
      <c r="CN38" s="29">
        <f t="shared" si="11"/>
        <v>0</v>
      </c>
      <c r="CO38" s="29">
        <f t="shared" si="12"/>
        <v>-542132.80000000005</v>
      </c>
      <c r="CP38" s="29">
        <f t="shared" si="13"/>
        <v>0</v>
      </c>
      <c r="CQ38" s="29">
        <f t="shared" si="14"/>
        <v>0</v>
      </c>
      <c r="CR38" s="29">
        <f t="shared" si="15"/>
        <v>0</v>
      </c>
      <c r="CS38" s="29">
        <f t="shared" si="16"/>
        <v>-2376343.6</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-2973441.4000000004</v>
      </c>
      <c r="DD38" s="29">
        <f t="shared" si="28"/>
        <v>-99035759</v>
      </c>
    </row>
    <row r="39" spans="1:110" x14ac:dyDescent="0.15">
      <c r="A39" s="24" t="s">
        <v>89</v>
      </c>
      <c r="B39" s="25"/>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25">
        <f t="shared" si="0"/>
        <v>0</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-9086.6</v>
      </c>
      <c r="CM39" s="29">
        <f t="shared" si="10"/>
        <v>0</v>
      </c>
      <c r="CN39" s="29">
        <f t="shared" si="11"/>
        <v>0</v>
      </c>
      <c r="CO39" s="29">
        <f t="shared" si="12"/>
        <v>-1792977.2</v>
      </c>
      <c r="CP39" s="29">
        <f t="shared" si="13"/>
        <v>-826487.2</v>
      </c>
      <c r="CQ39" s="29">
        <f t="shared" si="14"/>
        <v>0</v>
      </c>
      <c r="CR39" s="29">
        <f t="shared" si="15"/>
        <v>0</v>
      </c>
      <c r="CS39" s="29">
        <f t="shared" si="16"/>
        <v>-4078260.6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-6751919.5999999996</v>
      </c>
      <c r="DD39" s="29">
        <f t="shared" si="28"/>
        <v>-105787678.59999999</v>
      </c>
    </row>
    <row r="40" spans="1:110" x14ac:dyDescent="0.15">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-113439464</v>
      </c>
    </row>
    <row r="41" spans="1:110" x14ac:dyDescent="0.15">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-119874944.40000001</v>
      </c>
    </row>
    <row r="42" spans="1:110" x14ac:dyDescent="0.15">
      <c r="A42" s="24" t="s">
        <v>92</v>
      </c>
      <c r="B42" s="25"/>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25">
        <f t="shared" si="0"/>
        <v>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0</v>
      </c>
      <c r="CH42" s="29">
        <f t="shared" si="5"/>
        <v>0</v>
      </c>
      <c r="CI42" s="29">
        <f t="shared" si="6"/>
        <v>0</v>
      </c>
      <c r="CJ42" s="29">
        <f t="shared" si="7"/>
        <v>0</v>
      </c>
      <c r="CK42" s="29">
        <f t="shared" si="8"/>
        <v>0</v>
      </c>
      <c r="CL42" s="29">
        <f t="shared" si="9"/>
        <v>-821.4</v>
      </c>
      <c r="CM42" s="29">
        <f t="shared" si="10"/>
        <v>0</v>
      </c>
      <c r="CN42" s="29">
        <f t="shared" si="11"/>
        <v>0</v>
      </c>
      <c r="CO42" s="29">
        <f t="shared" si="12"/>
        <v>-862464.2</v>
      </c>
      <c r="CP42" s="29">
        <f t="shared" si="13"/>
        <v>0</v>
      </c>
      <c r="CQ42" s="29">
        <f t="shared" si="14"/>
        <v>0</v>
      </c>
      <c r="CR42" s="29">
        <f t="shared" si="15"/>
        <v>0</v>
      </c>
      <c r="CS42" s="29">
        <f t="shared" si="16"/>
        <v>-3267004.8</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-4130290.4</v>
      </c>
      <c r="DD42" s="29">
        <f t="shared" si="28"/>
        <v>-124005234.80000001</v>
      </c>
    </row>
    <row r="43" spans="1:110" x14ac:dyDescent="0.15">
      <c r="A43" s="24" t="s">
        <v>93</v>
      </c>
      <c r="B43" s="25"/>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25">
        <f t="shared" si="0"/>
        <v>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26"/>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0</v>
      </c>
      <c r="CH43" s="43">
        <f t="shared" si="5"/>
        <v>0</v>
      </c>
      <c r="CI43" s="43">
        <f t="shared" si="6"/>
        <v>0</v>
      </c>
      <c r="CJ43" s="43">
        <f t="shared" si="7"/>
        <v>0</v>
      </c>
      <c r="CK43" s="43">
        <f t="shared" si="8"/>
        <v>0</v>
      </c>
      <c r="CL43" s="43">
        <f t="shared" si="9"/>
        <v>0</v>
      </c>
      <c r="CM43" s="43">
        <f t="shared" si="10"/>
        <v>0</v>
      </c>
      <c r="CN43" s="43">
        <f t="shared" si="11"/>
        <v>0</v>
      </c>
      <c r="CO43" s="43">
        <f t="shared" si="12"/>
        <v>-1303440.6000000001</v>
      </c>
      <c r="CP43" s="43">
        <f t="shared" si="13"/>
        <v>-360729.59999999998</v>
      </c>
      <c r="CQ43" s="43">
        <f t="shared" si="14"/>
        <v>0</v>
      </c>
      <c r="CR43" s="43">
        <f t="shared" si="15"/>
        <v>0</v>
      </c>
      <c r="CS43" s="43">
        <f t="shared" si="16"/>
        <v>-1696189.2</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-3360359.4000000004</v>
      </c>
      <c r="DD43" s="43">
        <f t="shared" si="28"/>
        <v>-127365594.20000002</v>
      </c>
    </row>
    <row r="44" spans="1:110" x14ac:dyDescent="0.15">
      <c r="A44" s="24" t="s">
        <v>94</v>
      </c>
      <c r="B44" s="25"/>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25">
        <f t="shared" si="0"/>
        <v>0</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-46054.8</v>
      </c>
      <c r="CK44" s="43">
        <f t="shared" si="8"/>
        <v>0</v>
      </c>
      <c r="CL44" s="43">
        <f t="shared" si="9"/>
        <v>-612.4</v>
      </c>
      <c r="CM44" s="43">
        <f t="shared" si="10"/>
        <v>0</v>
      </c>
      <c r="CN44" s="43">
        <f t="shared" si="11"/>
        <v>0</v>
      </c>
      <c r="CO44" s="43">
        <f t="shared" si="12"/>
        <v>-1347056.6</v>
      </c>
      <c r="CP44" s="43">
        <f t="shared" si="13"/>
        <v>-750750</v>
      </c>
      <c r="CQ44" s="43">
        <f t="shared" si="14"/>
        <v>0</v>
      </c>
      <c r="CR44" s="43">
        <f t="shared" si="15"/>
        <v>0</v>
      </c>
      <c r="CS44" s="43">
        <f t="shared" si="16"/>
        <v>-2340580.7999999998</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-4520441.2</v>
      </c>
      <c r="DD44" s="43">
        <f t="shared" si="28"/>
        <v>-131886035.40000002</v>
      </c>
    </row>
    <row r="45" spans="1:110" x14ac:dyDescent="0.15">
      <c r="A45" s="24" t="s">
        <v>95</v>
      </c>
      <c r="B45" s="25"/>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25">
        <f t="shared" si="0"/>
        <v>0</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0</v>
      </c>
      <c r="CK45" s="29">
        <f t="shared" si="8"/>
        <v>0</v>
      </c>
      <c r="CL45" s="29">
        <f t="shared" si="9"/>
        <v>-24540.799999999999</v>
      </c>
      <c r="CM45" s="29">
        <f t="shared" si="10"/>
        <v>0</v>
      </c>
      <c r="CN45" s="29">
        <f t="shared" si="11"/>
        <v>0</v>
      </c>
      <c r="CO45" s="29">
        <f t="shared" si="12"/>
        <v>-725428.8</v>
      </c>
      <c r="CP45" s="29">
        <f t="shared" si="13"/>
        <v>-14300</v>
      </c>
      <c r="CQ45" s="29">
        <f t="shared" si="14"/>
        <v>0</v>
      </c>
      <c r="CR45" s="29">
        <f t="shared" si="15"/>
        <v>0</v>
      </c>
      <c r="CS45" s="29">
        <f t="shared" si="16"/>
        <v>-2796006.4</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-3560276</v>
      </c>
      <c r="DD45" s="29">
        <f t="shared" si="28"/>
        <v>-135446311.40000004</v>
      </c>
    </row>
    <row r="46" spans="1:110" x14ac:dyDescent="0.15">
      <c r="A46" s="24" t="s">
        <v>96</v>
      </c>
      <c r="B46" s="25"/>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25">
        <f t="shared" si="0"/>
        <v>0</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-14712.6</v>
      </c>
      <c r="CM46" s="29">
        <f t="shared" si="10"/>
        <v>0</v>
      </c>
      <c r="CN46" s="29">
        <f t="shared" si="11"/>
        <v>0</v>
      </c>
      <c r="CO46" s="29">
        <f t="shared" si="12"/>
        <v>-1299993.6000000001</v>
      </c>
      <c r="CP46" s="29">
        <f t="shared" si="13"/>
        <v>-135850</v>
      </c>
      <c r="CQ46" s="29">
        <f t="shared" si="14"/>
        <v>0</v>
      </c>
      <c r="CR46" s="29">
        <f t="shared" si="15"/>
        <v>0</v>
      </c>
      <c r="CS46" s="29">
        <f t="shared" si="16"/>
        <v>-3927814</v>
      </c>
      <c r="CT46" s="29">
        <f t="shared" si="17"/>
        <v>0</v>
      </c>
      <c r="CU46" s="29">
        <f t="shared" si="18"/>
        <v>0</v>
      </c>
      <c r="CV46" s="29">
        <f t="shared" si="19"/>
        <v>0</v>
      </c>
      <c r="CW46" s="29">
        <f t="shared" si="20"/>
        <v>0</v>
      </c>
      <c r="CX46" s="29">
        <f t="shared" si="21"/>
        <v>0</v>
      </c>
      <c r="CY46" s="29">
        <f t="shared" si="22"/>
        <v>0</v>
      </c>
      <c r="CZ46" s="29">
        <f t="shared" si="23"/>
        <v>0</v>
      </c>
      <c r="DA46" s="29">
        <f t="shared" si="24"/>
        <v>0</v>
      </c>
      <c r="DB46" s="29">
        <f t="shared" si="25"/>
        <v>0</v>
      </c>
      <c r="DC46" s="29">
        <f t="shared" si="26"/>
        <v>-5430402</v>
      </c>
      <c r="DD46" s="29">
        <f t="shared" si="28"/>
        <v>-140876713.40000004</v>
      </c>
    </row>
    <row r="47" spans="1:110" x14ac:dyDescent="0.15">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-149109447.00000003</v>
      </c>
    </row>
    <row r="48" spans="1:110" x14ac:dyDescent="0.15">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-154814275.00000003</v>
      </c>
    </row>
    <row r="49" spans="1:108" x14ac:dyDescent="0.15">
      <c r="A49" s="24" t="s">
        <v>99</v>
      </c>
      <c r="B49" s="25"/>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25">
        <f t="shared" si="0"/>
        <v>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-2776447.6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-3924616.2</v>
      </c>
      <c r="DD49" s="29">
        <f t="shared" si="28"/>
        <v>-158738891.20000002</v>
      </c>
    </row>
    <row r="50" spans="1:108" x14ac:dyDescent="0.15">
      <c r="A50" s="24" t="s">
        <v>100</v>
      </c>
      <c r="B50" s="25"/>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25">
        <f t="shared" si="0"/>
        <v>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26"/>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0</v>
      </c>
      <c r="CH50" s="43">
        <f t="shared" si="5"/>
        <v>0</v>
      </c>
      <c r="CI50" s="43">
        <f t="shared" si="6"/>
        <v>0</v>
      </c>
      <c r="CJ50" s="43">
        <f t="shared" si="7"/>
        <v>0</v>
      </c>
      <c r="CK50" s="43">
        <f t="shared" si="8"/>
        <v>0</v>
      </c>
      <c r="CL50" s="43">
        <f t="shared" si="9"/>
        <v>0</v>
      </c>
      <c r="CM50" s="43">
        <f t="shared" si="10"/>
        <v>0</v>
      </c>
      <c r="CN50" s="43">
        <f t="shared" si="11"/>
        <v>0</v>
      </c>
      <c r="CO50" s="43">
        <f t="shared" si="12"/>
        <v>-699293</v>
      </c>
      <c r="CP50" s="43">
        <f t="shared" si="13"/>
        <v>0</v>
      </c>
      <c r="CQ50" s="43">
        <f t="shared" si="14"/>
        <v>0</v>
      </c>
      <c r="CR50" s="43">
        <f t="shared" si="15"/>
        <v>0</v>
      </c>
      <c r="CS50" s="43">
        <f t="shared" si="16"/>
        <v>-2371681.4</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-3070974.4</v>
      </c>
      <c r="DD50" s="43">
        <f t="shared" si="28"/>
        <v>-161809865.60000002</v>
      </c>
    </row>
    <row r="51" spans="1:108" x14ac:dyDescent="0.15">
      <c r="A51" s="24" t="s">
        <v>101</v>
      </c>
      <c r="B51" s="25"/>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25">
        <f t="shared" si="0"/>
        <v>0</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0</v>
      </c>
      <c r="CM51" s="43">
        <f t="shared" si="10"/>
        <v>0</v>
      </c>
      <c r="CN51" s="43">
        <f t="shared" si="11"/>
        <v>0</v>
      </c>
      <c r="CO51" s="43">
        <f t="shared" si="12"/>
        <v>-1117360.2</v>
      </c>
      <c r="CP51" s="43">
        <f t="shared" si="13"/>
        <v>-778096</v>
      </c>
      <c r="CQ51" s="43">
        <f t="shared" si="14"/>
        <v>0</v>
      </c>
      <c r="CR51" s="43">
        <f t="shared" si="15"/>
        <v>0</v>
      </c>
      <c r="CS51" s="43">
        <f t="shared" si="16"/>
        <v>-1149007</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-3044463.2</v>
      </c>
      <c r="DD51" s="43">
        <f t="shared" si="28"/>
        <v>-164854328.80000001</v>
      </c>
    </row>
    <row r="52" spans="1:108" x14ac:dyDescent="0.15">
      <c r="A52" s="24" t="s">
        <v>102</v>
      </c>
      <c r="B52" s="25"/>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25">
        <f t="shared" si="0"/>
        <v>0</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-64363.199999999997</v>
      </c>
      <c r="CK52" s="29">
        <f t="shared" si="8"/>
        <v>0</v>
      </c>
      <c r="CL52" s="29">
        <f t="shared" si="9"/>
        <v>-8438.4</v>
      </c>
      <c r="CM52" s="29">
        <f t="shared" si="10"/>
        <v>0</v>
      </c>
      <c r="CN52" s="29">
        <f t="shared" si="11"/>
        <v>0</v>
      </c>
      <c r="CO52" s="29">
        <f t="shared" si="12"/>
        <v>-203281.4</v>
      </c>
      <c r="CP52" s="29">
        <f t="shared" si="13"/>
        <v>0</v>
      </c>
      <c r="CQ52" s="29">
        <f t="shared" si="14"/>
        <v>0</v>
      </c>
      <c r="CR52" s="29">
        <f t="shared" si="15"/>
        <v>0</v>
      </c>
      <c r="CS52" s="29">
        <f t="shared" si="16"/>
        <v>-2267255</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-2556495.7999999998</v>
      </c>
      <c r="DD52" s="29">
        <f t="shared" si="28"/>
        <v>-167410824.60000002</v>
      </c>
    </row>
    <row r="53" spans="1:108" x14ac:dyDescent="0.15">
      <c r="A53" s="24" t="s">
        <v>103</v>
      </c>
      <c r="B53" s="25"/>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25">
        <f t="shared" si="0"/>
        <v>0</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-18260</v>
      </c>
      <c r="CK53" s="43">
        <f t="shared" si="8"/>
        <v>0</v>
      </c>
      <c r="CL53" s="43">
        <f t="shared" si="9"/>
        <v>-4649</v>
      </c>
      <c r="CM53" s="43">
        <f t="shared" si="10"/>
        <v>0</v>
      </c>
      <c r="CN53" s="43">
        <f t="shared" si="11"/>
        <v>0</v>
      </c>
      <c r="CO53" s="43">
        <f t="shared" si="12"/>
        <v>-884185.4</v>
      </c>
      <c r="CP53" s="43">
        <f t="shared" si="13"/>
        <v>-104192</v>
      </c>
      <c r="CQ53" s="43">
        <f t="shared" si="14"/>
        <v>0</v>
      </c>
      <c r="CR53" s="43">
        <f t="shared" si="15"/>
        <v>0</v>
      </c>
      <c r="CS53" s="43">
        <f t="shared" si="16"/>
        <v>-3860780.4</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-4904987.5999999996</v>
      </c>
      <c r="DD53" s="43">
        <f t="shared" si="28"/>
        <v>-172315812.20000002</v>
      </c>
    </row>
    <row r="54" spans="1:108" x14ac:dyDescent="0.15">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-181809313.40000001</v>
      </c>
    </row>
    <row r="55" spans="1:108" x14ac:dyDescent="0.15">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-187155686.40000001</v>
      </c>
    </row>
    <row r="56" spans="1:108" x14ac:dyDescent="0.15">
      <c r="A56" s="24" t="s">
        <v>106</v>
      </c>
      <c r="B56" s="25"/>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25">
        <f t="shared" si="0"/>
        <v>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-1753034.4</v>
      </c>
      <c r="CP56" s="43">
        <f t="shared" si="13"/>
        <v>-520960</v>
      </c>
      <c r="CQ56" s="43">
        <f t="shared" si="14"/>
        <v>0</v>
      </c>
      <c r="CR56" s="43">
        <f t="shared" si="15"/>
        <v>0</v>
      </c>
      <c r="CS56" s="43">
        <f t="shared" si="16"/>
        <v>-2706586.2</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-4983821.2</v>
      </c>
      <c r="DD56" s="43">
        <f t="shared" si="28"/>
        <v>-192139507.59999999</v>
      </c>
    </row>
    <row r="57" spans="1:108" x14ac:dyDescent="0.15">
      <c r="A57" s="24" t="s">
        <v>107</v>
      </c>
      <c r="B57" s="25"/>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25">
        <f t="shared" si="0"/>
        <v>0</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26"/>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0</v>
      </c>
      <c r="CK57" s="43">
        <f t="shared" si="8"/>
        <v>0</v>
      </c>
      <c r="CL57" s="43">
        <f t="shared" si="9"/>
        <v>-2296.8000000000002</v>
      </c>
      <c r="CM57" s="43">
        <f t="shared" si="10"/>
        <v>0</v>
      </c>
      <c r="CN57" s="43">
        <f t="shared" si="11"/>
        <v>0</v>
      </c>
      <c r="CO57" s="43">
        <f t="shared" si="12"/>
        <v>-997074.8</v>
      </c>
      <c r="CP57" s="43">
        <f t="shared" si="13"/>
        <v>-1445030.4</v>
      </c>
      <c r="CQ57" s="43">
        <f t="shared" si="14"/>
        <v>0</v>
      </c>
      <c r="CR57" s="43">
        <f t="shared" si="15"/>
        <v>0</v>
      </c>
      <c r="CS57" s="43">
        <f t="shared" si="16"/>
        <v>-1934159.2</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-4378561.2</v>
      </c>
      <c r="DD57" s="43">
        <f t="shared" si="28"/>
        <v>-196518068.79999998</v>
      </c>
    </row>
    <row r="58" spans="1:108" x14ac:dyDescent="0.15">
      <c r="A58" s="24" t="s">
        <v>108</v>
      </c>
      <c r="B58" s="25"/>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25">
        <f t="shared" si="0"/>
        <v>0</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-2402.4</v>
      </c>
      <c r="CH58" s="43">
        <f t="shared" si="5"/>
        <v>0</v>
      </c>
      <c r="CI58" s="43">
        <f t="shared" si="6"/>
        <v>0</v>
      </c>
      <c r="CJ58" s="43">
        <f t="shared" si="7"/>
        <v>-50688</v>
      </c>
      <c r="CK58" s="43">
        <f t="shared" si="8"/>
        <v>0</v>
      </c>
      <c r="CL58" s="43">
        <f t="shared" si="9"/>
        <v>-7823.2</v>
      </c>
      <c r="CM58" s="43">
        <f t="shared" si="10"/>
        <v>0</v>
      </c>
      <c r="CN58" s="43">
        <f t="shared" si="11"/>
        <v>0</v>
      </c>
      <c r="CO58" s="43">
        <f t="shared" si="12"/>
        <v>-825826.8</v>
      </c>
      <c r="CP58" s="43">
        <f t="shared" si="13"/>
        <v>-386100</v>
      </c>
      <c r="CQ58" s="43">
        <f t="shared" si="14"/>
        <v>0</v>
      </c>
      <c r="CR58" s="43">
        <f t="shared" si="15"/>
        <v>0</v>
      </c>
      <c r="CS58" s="43">
        <f t="shared" si="16"/>
        <v>-1496602.6</v>
      </c>
      <c r="CT58" s="43">
        <f t="shared" si="17"/>
        <v>0</v>
      </c>
      <c r="CU58" s="43">
        <f t="shared" si="18"/>
        <v>0</v>
      </c>
      <c r="CV58" s="43">
        <f t="shared" si="19"/>
        <v>0</v>
      </c>
      <c r="CW58" s="43">
        <f t="shared" si="20"/>
        <v>0</v>
      </c>
      <c r="CX58" s="43">
        <f t="shared" si="21"/>
        <v>0</v>
      </c>
      <c r="CY58" s="43">
        <f t="shared" si="22"/>
        <v>0</v>
      </c>
      <c r="CZ58" s="43">
        <f t="shared" si="23"/>
        <v>0</v>
      </c>
      <c r="DA58" s="43">
        <f t="shared" si="24"/>
        <v>0</v>
      </c>
      <c r="DB58" s="43">
        <f t="shared" si="25"/>
        <v>0</v>
      </c>
      <c r="DC58" s="43">
        <f t="shared" si="26"/>
        <v>-2769443</v>
      </c>
      <c r="DD58" s="43">
        <f t="shared" si="28"/>
        <v>-199287511.79999998</v>
      </c>
    </row>
    <row r="59" spans="1:108" x14ac:dyDescent="0.15">
      <c r="A59" s="24" t="s">
        <v>109</v>
      </c>
      <c r="B59" s="25"/>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25">
        <f t="shared" si="0"/>
        <v>0</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-111015.6</v>
      </c>
      <c r="CK59" s="29">
        <f t="shared" si="8"/>
        <v>0</v>
      </c>
      <c r="CL59" s="29">
        <f t="shared" si="9"/>
        <v>-10690.6</v>
      </c>
      <c r="CM59" s="29">
        <f t="shared" si="10"/>
        <v>0</v>
      </c>
      <c r="CN59" s="29">
        <f t="shared" si="11"/>
        <v>0</v>
      </c>
      <c r="CO59" s="29">
        <f t="shared" si="12"/>
        <v>-649753.59999999998</v>
      </c>
      <c r="CP59" s="29">
        <f t="shared" si="13"/>
        <v>0</v>
      </c>
      <c r="CQ59" s="29">
        <f t="shared" si="14"/>
        <v>0</v>
      </c>
      <c r="CR59" s="29">
        <f t="shared" si="15"/>
        <v>0</v>
      </c>
      <c r="CS59" s="29">
        <f t="shared" si="16"/>
        <v>-3044027.8</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-3821675.8</v>
      </c>
      <c r="DD59" s="29">
        <f t="shared" si="28"/>
        <v>-203109187.59999999</v>
      </c>
    </row>
    <row r="60" spans="1:108" x14ac:dyDescent="0.15">
      <c r="A60" s="24" t="s">
        <v>110</v>
      </c>
      <c r="B60" s="25"/>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25">
        <f t="shared" si="0"/>
        <v>0</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-52379.8</v>
      </c>
      <c r="CK60" s="29">
        <f t="shared" si="8"/>
        <v>0</v>
      </c>
      <c r="CL60" s="29">
        <f t="shared" si="9"/>
        <v>-15401.6</v>
      </c>
      <c r="CM60" s="29">
        <f t="shared" si="10"/>
        <v>0</v>
      </c>
      <c r="CN60" s="29">
        <f t="shared" si="11"/>
        <v>0</v>
      </c>
      <c r="CO60" s="29">
        <f t="shared" si="12"/>
        <v>-1472891</v>
      </c>
      <c r="CP60" s="29">
        <f t="shared" si="13"/>
        <v>-3919.6</v>
      </c>
      <c r="CQ60" s="29">
        <f t="shared" si="14"/>
        <v>0</v>
      </c>
      <c r="CR60" s="29">
        <f t="shared" si="15"/>
        <v>0</v>
      </c>
      <c r="CS60" s="29">
        <f t="shared" si="16"/>
        <v>-3281628.4</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-4841543</v>
      </c>
      <c r="DD60" s="29">
        <f t="shared" si="28"/>
        <v>-207950730.59999999</v>
      </c>
    </row>
    <row r="61" spans="1:108" x14ac:dyDescent="0.15">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-221559893.59999999</v>
      </c>
    </row>
    <row r="62" spans="1:108" x14ac:dyDescent="0.15">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-229229471.59999999</v>
      </c>
    </row>
    <row r="63" spans="1:108" x14ac:dyDescent="0.15">
      <c r="A63" s="24" t="s">
        <v>113</v>
      </c>
      <c r="B63" s="25"/>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25">
        <f t="shared" si="0"/>
        <v>0</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-54972.6</v>
      </c>
      <c r="CK63" s="43">
        <f t="shared" si="8"/>
        <v>0</v>
      </c>
      <c r="CL63" s="43">
        <f t="shared" si="9"/>
        <v>-2649.4</v>
      </c>
      <c r="CM63" s="43">
        <f t="shared" si="10"/>
        <v>0</v>
      </c>
      <c r="CN63" s="43">
        <f t="shared" si="11"/>
        <v>0</v>
      </c>
      <c r="CO63" s="43">
        <f t="shared" si="12"/>
        <v>-927591</v>
      </c>
      <c r="CP63" s="43">
        <f t="shared" si="13"/>
        <v>-7150</v>
      </c>
      <c r="CQ63" s="43">
        <f t="shared" si="14"/>
        <v>0</v>
      </c>
      <c r="CR63" s="43">
        <f t="shared" si="15"/>
        <v>0</v>
      </c>
      <c r="CS63" s="43">
        <f t="shared" si="16"/>
        <v>-2432888.4</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-3442358.6</v>
      </c>
      <c r="DD63" s="43">
        <f t="shared" si="28"/>
        <v>-232671830.19999999</v>
      </c>
    </row>
    <row r="64" spans="1:108" x14ac:dyDescent="0.15">
      <c r="A64" s="24" t="s">
        <v>114</v>
      </c>
      <c r="B64" s="25"/>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25">
        <f t="shared" si="0"/>
        <v>0</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26"/>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0</v>
      </c>
      <c r="CM64" s="43">
        <f t="shared" si="10"/>
        <v>0</v>
      </c>
      <c r="CN64" s="43">
        <f t="shared" si="11"/>
        <v>0</v>
      </c>
      <c r="CO64" s="43">
        <f t="shared" si="12"/>
        <v>-1612030.6</v>
      </c>
      <c r="CP64" s="43">
        <f t="shared" si="13"/>
        <v>-532224</v>
      </c>
      <c r="CQ64" s="43">
        <f t="shared" si="14"/>
        <v>0</v>
      </c>
      <c r="CR64" s="43">
        <f t="shared" si="15"/>
        <v>0</v>
      </c>
      <c r="CS64" s="43">
        <f t="shared" si="16"/>
        <v>-2215720.6</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-4410102.2</v>
      </c>
      <c r="DD64" s="43">
        <f t="shared" si="28"/>
        <v>-237081932.39999998</v>
      </c>
    </row>
    <row r="65" spans="1:108" x14ac:dyDescent="0.15">
      <c r="A65" s="24" t="s">
        <v>115</v>
      </c>
      <c r="B65" s="25"/>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25">
        <f t="shared" si="0"/>
        <v>0</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-15668.4</v>
      </c>
      <c r="CK65" s="43">
        <f t="shared" si="8"/>
        <v>0</v>
      </c>
      <c r="CL65" s="43">
        <f t="shared" si="9"/>
        <v>0</v>
      </c>
      <c r="CM65" s="43">
        <f t="shared" si="10"/>
        <v>0</v>
      </c>
      <c r="CN65" s="43">
        <f t="shared" si="11"/>
        <v>0</v>
      </c>
      <c r="CO65" s="43">
        <f t="shared" si="12"/>
        <v>-493014.8</v>
      </c>
      <c r="CP65" s="43">
        <f t="shared" si="13"/>
        <v>-11827.2</v>
      </c>
      <c r="CQ65" s="43">
        <f t="shared" si="14"/>
        <v>0</v>
      </c>
      <c r="CR65" s="43">
        <f t="shared" si="15"/>
        <v>0</v>
      </c>
      <c r="CS65" s="43">
        <f t="shared" si="16"/>
        <v>-2395812.2000000002</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-2916322.6</v>
      </c>
      <c r="DD65" s="43">
        <f t="shared" si="28"/>
        <v>-239998254.99999997</v>
      </c>
    </row>
    <row r="66" spans="1:108" x14ac:dyDescent="0.15">
      <c r="A66" s="24" t="s">
        <v>116</v>
      </c>
      <c r="B66" s="25"/>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25">
        <f t="shared" ref="Z66:Z129" si="29">SUM(B66:Y66)</f>
        <v>0</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-283147</v>
      </c>
      <c r="CK66" s="29">
        <f t="shared" ref="CK66:CK129" si="37">H66-BJ66</f>
        <v>0</v>
      </c>
      <c r="CL66" s="29">
        <f t="shared" ref="CL66:CL129" si="38">I66-BK66</f>
        <v>-11602</v>
      </c>
      <c r="CM66" s="29">
        <f t="shared" ref="CM66:CM129" si="39">J66-BL66</f>
        <v>0</v>
      </c>
      <c r="CN66" s="29">
        <f t="shared" ref="CN66:CN129" si="40">K66-BM66</f>
        <v>0</v>
      </c>
      <c r="CO66" s="29">
        <f t="shared" ref="CO66:CO129" si="41">L66-BN66</f>
        <v>-991508.6</v>
      </c>
      <c r="CP66" s="29">
        <f t="shared" ref="CP66:CP129" si="42">M66-BO66</f>
        <v>-433927.6</v>
      </c>
      <c r="CQ66" s="29">
        <f t="shared" ref="CQ66:CQ129" si="43">N66-BP66</f>
        <v>0</v>
      </c>
      <c r="CR66" s="29">
        <f t="shared" ref="CR66:CR129" si="44">O66-BQ66</f>
        <v>0</v>
      </c>
      <c r="CS66" s="29">
        <f t="shared" ref="CS66:CS129" si="45">P66-BR66</f>
        <v>-2510072.4</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-4261589.2</v>
      </c>
      <c r="DD66" s="29">
        <f t="shared" si="28"/>
        <v>-244259844.19999996</v>
      </c>
    </row>
    <row r="67" spans="1:108" x14ac:dyDescent="0.15">
      <c r="A67" s="24" t="s">
        <v>117</v>
      </c>
      <c r="B67" s="25"/>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25">
        <f t="shared" si="29"/>
        <v>0</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-162789.4</v>
      </c>
      <c r="CK67" s="29">
        <f t="shared" si="37"/>
        <v>0</v>
      </c>
      <c r="CL67" s="29">
        <f t="shared" si="38"/>
        <v>-10269.6</v>
      </c>
      <c r="CM67" s="29">
        <f t="shared" si="39"/>
        <v>0</v>
      </c>
      <c r="CN67" s="29">
        <f t="shared" si="40"/>
        <v>0</v>
      </c>
      <c r="CO67" s="29">
        <f t="shared" si="41"/>
        <v>-1929955.8</v>
      </c>
      <c r="CP67" s="29">
        <f t="shared" si="42"/>
        <v>-1290477.3999999999</v>
      </c>
      <c r="CQ67" s="29">
        <f t="shared" si="43"/>
        <v>0</v>
      </c>
      <c r="CR67" s="29">
        <f t="shared" si="44"/>
        <v>0</v>
      </c>
      <c r="CS67" s="29">
        <f t="shared" si="45"/>
        <v>-3328355.4</v>
      </c>
      <c r="CT67" s="29">
        <f t="shared" si="46"/>
        <v>0</v>
      </c>
      <c r="CU67" s="29">
        <f t="shared" si="47"/>
        <v>0</v>
      </c>
      <c r="CV67" s="29">
        <f t="shared" si="48"/>
        <v>0</v>
      </c>
      <c r="CW67" s="29">
        <f t="shared" si="49"/>
        <v>0</v>
      </c>
      <c r="CX67" s="29">
        <f t="shared" si="50"/>
        <v>0</v>
      </c>
      <c r="CY67" s="29">
        <f t="shared" si="51"/>
        <v>0</v>
      </c>
      <c r="CZ67" s="29">
        <f t="shared" si="52"/>
        <v>0</v>
      </c>
      <c r="DA67" s="29">
        <f t="shared" si="53"/>
        <v>0</v>
      </c>
      <c r="DB67" s="29">
        <f t="shared" si="54"/>
        <v>0</v>
      </c>
      <c r="DC67" s="29">
        <f t="shared" si="55"/>
        <v>-6721847.5999999996</v>
      </c>
      <c r="DD67" s="29">
        <f t="shared" si="28"/>
        <v>-250981691.79999995</v>
      </c>
    </row>
    <row r="68" spans="1:108" x14ac:dyDescent="0.15">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-257394009.59999996</v>
      </c>
    </row>
    <row r="69" spans="1:108" x14ac:dyDescent="0.15">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-264046061.39999998</v>
      </c>
    </row>
    <row r="70" spans="1:108" x14ac:dyDescent="0.15">
      <c r="A70" s="24" t="s">
        <v>120</v>
      </c>
      <c r="B70" s="25"/>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25">
        <f t="shared" si="29"/>
        <v>0</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26"/>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-7772.2</v>
      </c>
      <c r="CH70" s="43">
        <f t="shared" si="34"/>
        <v>0</v>
      </c>
      <c r="CI70" s="29">
        <f t="shared" si="35"/>
        <v>0</v>
      </c>
      <c r="CJ70" s="43">
        <f t="shared" si="36"/>
        <v>-105080.8</v>
      </c>
      <c r="CK70" s="43">
        <f t="shared" si="37"/>
        <v>0</v>
      </c>
      <c r="CL70" s="43">
        <f t="shared" si="38"/>
        <v>-16634.2</v>
      </c>
      <c r="CM70" s="43">
        <f t="shared" si="39"/>
        <v>0</v>
      </c>
      <c r="CN70" s="43">
        <f t="shared" si="40"/>
        <v>0</v>
      </c>
      <c r="CO70" s="43">
        <f t="shared" si="41"/>
        <v>-658856.19999999995</v>
      </c>
      <c r="CP70" s="43">
        <f t="shared" si="42"/>
        <v>0</v>
      </c>
      <c r="CQ70" s="43">
        <f t="shared" si="43"/>
        <v>0</v>
      </c>
      <c r="CR70" s="43">
        <f t="shared" si="44"/>
        <v>0</v>
      </c>
      <c r="CS70" s="43">
        <f t="shared" si="45"/>
        <v>-2719534.6</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-3558451.6</v>
      </c>
      <c r="DD70" s="43">
        <f t="shared" si="57"/>
        <v>-267604512.99999997</v>
      </c>
    </row>
    <row r="71" spans="1:108" x14ac:dyDescent="0.15">
      <c r="A71" s="24" t="s">
        <v>121</v>
      </c>
      <c r="B71" s="25"/>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25">
        <f t="shared" si="29"/>
        <v>0</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26"/>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0</v>
      </c>
      <c r="CH71" s="43">
        <f t="shared" si="34"/>
        <v>0</v>
      </c>
      <c r="CI71" s="43">
        <f t="shared" si="35"/>
        <v>0</v>
      </c>
      <c r="CJ71" s="43">
        <f t="shared" si="36"/>
        <v>0</v>
      </c>
      <c r="CK71" s="43">
        <f t="shared" si="37"/>
        <v>0</v>
      </c>
      <c r="CL71" s="43">
        <f t="shared" si="38"/>
        <v>-4933.2</v>
      </c>
      <c r="CM71" s="43">
        <f t="shared" si="39"/>
        <v>0</v>
      </c>
      <c r="CN71" s="43">
        <f t="shared" si="40"/>
        <v>0</v>
      </c>
      <c r="CO71" s="43">
        <f t="shared" si="41"/>
        <v>-1348278.6</v>
      </c>
      <c r="CP71" s="43">
        <f t="shared" si="42"/>
        <v>-130240</v>
      </c>
      <c r="CQ71" s="43">
        <f t="shared" si="43"/>
        <v>0</v>
      </c>
      <c r="CR71" s="43">
        <f t="shared" si="44"/>
        <v>0</v>
      </c>
      <c r="CS71" s="43">
        <f t="shared" si="45"/>
        <v>-2343713</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-3827164.8</v>
      </c>
      <c r="DD71" s="43">
        <f t="shared" si="57"/>
        <v>-271431677.79999995</v>
      </c>
    </row>
    <row r="72" spans="1:108" x14ac:dyDescent="0.15">
      <c r="A72" s="24" t="s">
        <v>122</v>
      </c>
      <c r="B72" s="25"/>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25">
        <f t="shared" si="29"/>
        <v>0</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-8580</v>
      </c>
      <c r="CK72" s="43">
        <f t="shared" si="37"/>
        <v>0</v>
      </c>
      <c r="CL72" s="43">
        <f t="shared" si="38"/>
        <v>0</v>
      </c>
      <c r="CM72" s="43">
        <f t="shared" si="39"/>
        <v>0</v>
      </c>
      <c r="CN72" s="43">
        <f t="shared" si="40"/>
        <v>0</v>
      </c>
      <c r="CO72" s="43">
        <f t="shared" si="41"/>
        <v>-1882391.6</v>
      </c>
      <c r="CP72" s="43">
        <f t="shared" si="42"/>
        <v>-767756</v>
      </c>
      <c r="CQ72" s="43">
        <f t="shared" si="43"/>
        <v>0</v>
      </c>
      <c r="CR72" s="43">
        <f t="shared" si="44"/>
        <v>0</v>
      </c>
      <c r="CS72" s="43">
        <f t="shared" si="45"/>
        <v>-2680716.2000000002</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-5345463</v>
      </c>
      <c r="DD72" s="43">
        <f t="shared" si="57"/>
        <v>-276777140.79999995</v>
      </c>
    </row>
    <row r="73" spans="1:108" x14ac:dyDescent="0.15">
      <c r="A73" s="24" t="s">
        <v>123</v>
      </c>
      <c r="B73" s="25"/>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25">
        <f t="shared" si="29"/>
        <v>0</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-304345.8</v>
      </c>
      <c r="CK73" s="29">
        <f t="shared" si="37"/>
        <v>0</v>
      </c>
      <c r="CL73" s="29">
        <f t="shared" si="38"/>
        <v>-3101.6</v>
      </c>
      <c r="CM73" s="29">
        <f t="shared" si="39"/>
        <v>0</v>
      </c>
      <c r="CN73" s="29">
        <f t="shared" si="40"/>
        <v>0</v>
      </c>
      <c r="CO73" s="29">
        <f t="shared" si="41"/>
        <v>-558015.4</v>
      </c>
      <c r="CP73" s="29">
        <f t="shared" si="42"/>
        <v>-57200</v>
      </c>
      <c r="CQ73" s="29">
        <f t="shared" si="43"/>
        <v>0</v>
      </c>
      <c r="CR73" s="29">
        <f t="shared" si="44"/>
        <v>0</v>
      </c>
      <c r="CS73" s="29">
        <f t="shared" si="45"/>
        <v>-2430059.7999999998</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-3381415.8</v>
      </c>
      <c r="DD73" s="29">
        <f t="shared" si="57"/>
        <v>-280158556.59999996</v>
      </c>
    </row>
    <row r="74" spans="1:108" x14ac:dyDescent="0.15">
      <c r="A74" s="24" t="s">
        <v>124</v>
      </c>
      <c r="B74" s="25"/>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25">
        <f t="shared" si="29"/>
        <v>0</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26"/>
      <c r="BC74" s="24" t="s">
        <v>124</v>
      </c>
      <c r="BD74" s="27">
        <v>0</v>
      </c>
      <c r="BE74" s="27">
        <v>0</v>
      </c>
      <c r="BF74" s="27">
        <v>0</v>
      </c>
      <c r="BG74" s="27">
        <v>0</v>
      </c>
      <c r="BH74" s="27">
        <v>0</v>
      </c>
      <c r="BI74" s="27">
        <v>1392223.8</v>
      </c>
      <c r="BJ74" s="27">
        <v>0</v>
      </c>
      <c r="BK74" s="27">
        <v>17478.599999999999</v>
      </c>
      <c r="BL74" s="27">
        <v>0</v>
      </c>
      <c r="BM74" s="27">
        <v>0</v>
      </c>
      <c r="BN74" s="27">
        <v>1670066.8</v>
      </c>
      <c r="BO74" s="27">
        <v>2202717.4</v>
      </c>
      <c r="BP74" s="27">
        <v>0</v>
      </c>
      <c r="BQ74" s="27">
        <v>0</v>
      </c>
      <c r="BR74" s="27">
        <v>3314137.2</v>
      </c>
      <c r="BS74" s="27">
        <v>0</v>
      </c>
      <c r="BT74" s="27">
        <v>0</v>
      </c>
      <c r="BU74" s="27">
        <v>0</v>
      </c>
      <c r="BV74" s="27">
        <v>0</v>
      </c>
      <c r="BW74" s="27">
        <v>0</v>
      </c>
      <c r="BX74" s="27">
        <v>9345.6</v>
      </c>
      <c r="BY74" s="27">
        <v>0</v>
      </c>
      <c r="BZ74" s="27">
        <v>0</v>
      </c>
      <c r="CA74" s="27">
        <v>0</v>
      </c>
      <c r="CB74" s="28">
        <f t="shared" si="56"/>
        <v>8605969.4000000004</v>
      </c>
      <c r="CD74" s="24" t="s">
        <v>124</v>
      </c>
      <c r="CE74" s="29">
        <f t="shared" si="31"/>
        <v>0</v>
      </c>
      <c r="CF74" s="29">
        <f t="shared" si="32"/>
        <v>0</v>
      </c>
      <c r="CG74" s="29">
        <f t="shared" si="33"/>
        <v>0</v>
      </c>
      <c r="CH74" s="29">
        <f t="shared" si="34"/>
        <v>0</v>
      </c>
      <c r="CI74" s="29">
        <f t="shared" si="35"/>
        <v>0</v>
      </c>
      <c r="CJ74" s="29">
        <f t="shared" si="36"/>
        <v>-1392223.8</v>
      </c>
      <c r="CK74" s="29">
        <f t="shared" si="37"/>
        <v>0</v>
      </c>
      <c r="CL74" s="29">
        <f t="shared" si="38"/>
        <v>-17478.599999999999</v>
      </c>
      <c r="CM74" s="29">
        <f t="shared" si="39"/>
        <v>0</v>
      </c>
      <c r="CN74" s="29">
        <f t="shared" si="40"/>
        <v>0</v>
      </c>
      <c r="CO74" s="29">
        <f t="shared" si="41"/>
        <v>-1670066.8</v>
      </c>
      <c r="CP74" s="29">
        <f t="shared" si="42"/>
        <v>-2202717.4</v>
      </c>
      <c r="CQ74" s="29">
        <f t="shared" si="43"/>
        <v>0</v>
      </c>
      <c r="CR74" s="29">
        <f t="shared" si="44"/>
        <v>0</v>
      </c>
      <c r="CS74" s="29">
        <f t="shared" si="45"/>
        <v>-3314137.2</v>
      </c>
      <c r="CT74" s="29">
        <f t="shared" si="46"/>
        <v>0</v>
      </c>
      <c r="CU74" s="29">
        <f t="shared" si="47"/>
        <v>0</v>
      </c>
      <c r="CV74" s="29">
        <f t="shared" si="48"/>
        <v>0</v>
      </c>
      <c r="CW74" s="29">
        <f t="shared" si="49"/>
        <v>0</v>
      </c>
      <c r="CX74" s="29">
        <f t="shared" si="50"/>
        <v>0</v>
      </c>
      <c r="CY74" s="29">
        <f t="shared" si="51"/>
        <v>-9345.6</v>
      </c>
      <c r="CZ74" s="29">
        <f t="shared" si="52"/>
        <v>0</v>
      </c>
      <c r="DA74" s="29">
        <f t="shared" si="53"/>
        <v>0</v>
      </c>
      <c r="DB74" s="29">
        <f t="shared" si="54"/>
        <v>0</v>
      </c>
      <c r="DC74" s="29">
        <f t="shared" si="55"/>
        <v>-8605969.4000000004</v>
      </c>
      <c r="DD74" s="29">
        <f t="shared" si="57"/>
        <v>-288764525.99999994</v>
      </c>
    </row>
    <row r="75" spans="1:108" x14ac:dyDescent="0.15">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26"/>
      <c r="BC75" s="24" t="s">
        <v>125</v>
      </c>
      <c r="BD75" s="27">
        <v>0</v>
      </c>
      <c r="BE75" s="27">
        <v>0</v>
      </c>
      <c r="BF75" s="27">
        <v>0</v>
      </c>
      <c r="BG75" s="27">
        <v>0</v>
      </c>
      <c r="BH75" s="27">
        <v>0</v>
      </c>
      <c r="BI75" s="27">
        <v>101750</v>
      </c>
      <c r="BJ75" s="27">
        <v>0</v>
      </c>
      <c r="BK75" s="27">
        <v>28331.4</v>
      </c>
      <c r="BL75" s="27">
        <v>0</v>
      </c>
      <c r="BM75" s="27">
        <v>0</v>
      </c>
      <c r="BN75" s="27">
        <v>1275340.2</v>
      </c>
      <c r="BO75" s="27">
        <v>325600</v>
      </c>
      <c r="BP75" s="27">
        <v>0</v>
      </c>
      <c r="BQ75" s="27">
        <v>0</v>
      </c>
      <c r="BR75" s="27">
        <v>4178851.4</v>
      </c>
      <c r="BS75" s="27">
        <v>0</v>
      </c>
      <c r="BT75" s="27">
        <v>0</v>
      </c>
      <c r="BU75" s="27">
        <v>0</v>
      </c>
      <c r="BV75" s="27">
        <v>0</v>
      </c>
      <c r="BW75" s="27">
        <v>0</v>
      </c>
      <c r="BX75" s="27">
        <v>145080.4</v>
      </c>
      <c r="BY75" s="27">
        <v>0</v>
      </c>
      <c r="BZ75" s="27">
        <v>0</v>
      </c>
      <c r="CA75" s="27">
        <v>0</v>
      </c>
      <c r="CB75" s="28">
        <f t="shared" si="56"/>
        <v>6054953.4000000004</v>
      </c>
      <c r="CD75" s="24" t="s">
        <v>125</v>
      </c>
      <c r="CE75" s="29">
        <f t="shared" si="31"/>
        <v>0</v>
      </c>
      <c r="CF75" s="29">
        <f t="shared" si="32"/>
        <v>0</v>
      </c>
      <c r="CG75" s="29">
        <f t="shared" si="33"/>
        <v>0</v>
      </c>
      <c r="CH75" s="29">
        <f t="shared" si="34"/>
        <v>0</v>
      </c>
      <c r="CI75" s="29">
        <f t="shared" si="35"/>
        <v>0</v>
      </c>
      <c r="CJ75" s="29">
        <f t="shared" si="36"/>
        <v>-101750</v>
      </c>
      <c r="CK75" s="29">
        <f t="shared" si="37"/>
        <v>0</v>
      </c>
      <c r="CL75" s="29">
        <f t="shared" si="38"/>
        <v>-28331.4</v>
      </c>
      <c r="CM75" s="29">
        <f t="shared" si="39"/>
        <v>0</v>
      </c>
      <c r="CN75" s="29">
        <f t="shared" si="40"/>
        <v>0</v>
      </c>
      <c r="CO75" s="29">
        <f t="shared" si="41"/>
        <v>-1275340.2</v>
      </c>
      <c r="CP75" s="29">
        <f t="shared" si="42"/>
        <v>-325600</v>
      </c>
      <c r="CQ75" s="29">
        <f t="shared" si="43"/>
        <v>0</v>
      </c>
      <c r="CR75" s="29">
        <f t="shared" si="44"/>
        <v>0</v>
      </c>
      <c r="CS75" s="29">
        <f t="shared" si="45"/>
        <v>-4178851.4</v>
      </c>
      <c r="CT75" s="29">
        <f t="shared" si="46"/>
        <v>0</v>
      </c>
      <c r="CU75" s="29">
        <f t="shared" si="47"/>
        <v>0</v>
      </c>
      <c r="CV75" s="29">
        <f t="shared" si="48"/>
        <v>0</v>
      </c>
      <c r="CW75" s="29">
        <f t="shared" si="49"/>
        <v>0</v>
      </c>
      <c r="CX75" s="29">
        <f t="shared" si="50"/>
        <v>0</v>
      </c>
      <c r="CY75" s="29">
        <f t="shared" si="51"/>
        <v>-145080.4</v>
      </c>
      <c r="CZ75" s="29">
        <f t="shared" si="52"/>
        <v>0</v>
      </c>
      <c r="DA75" s="29">
        <f t="shared" si="53"/>
        <v>0</v>
      </c>
      <c r="DB75" s="29">
        <f t="shared" si="54"/>
        <v>0</v>
      </c>
      <c r="DC75" s="29">
        <f t="shared" si="55"/>
        <v>-6054953.4000000004</v>
      </c>
      <c r="DD75" s="29">
        <f t="shared" si="57"/>
        <v>-294819479.39999992</v>
      </c>
    </row>
    <row r="76" spans="1:108" x14ac:dyDescent="0.15">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-300705158.39999992</v>
      </c>
    </row>
    <row r="77" spans="1:108" x14ac:dyDescent="0.15">
      <c r="A77" s="24" t="s">
        <v>127</v>
      </c>
      <c r="B77" s="25"/>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25">
        <f t="shared" si="29"/>
        <v>0</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-149288.6</v>
      </c>
      <c r="CK77" s="43">
        <f t="shared" si="37"/>
        <v>0</v>
      </c>
      <c r="CL77" s="43">
        <f t="shared" si="38"/>
        <v>-1714.6</v>
      </c>
      <c r="CM77" s="43">
        <f t="shared" si="39"/>
        <v>-16000</v>
      </c>
      <c r="CN77" s="43">
        <f t="shared" si="40"/>
        <v>0</v>
      </c>
      <c r="CO77" s="43">
        <f t="shared" si="41"/>
        <v>-1402494.6</v>
      </c>
      <c r="CP77" s="43">
        <f t="shared" si="42"/>
        <v>-983312</v>
      </c>
      <c r="CQ77" s="43">
        <f t="shared" si="43"/>
        <v>0</v>
      </c>
      <c r="CR77" s="43">
        <f t="shared" si="44"/>
        <v>0</v>
      </c>
      <c r="CS77" s="43">
        <f t="shared" si="45"/>
        <v>-3609629</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-6236448.3999999994</v>
      </c>
      <c r="DD77" s="43">
        <f t="shared" si="57"/>
        <v>-306941606.79999989</v>
      </c>
    </row>
    <row r="78" spans="1:108" x14ac:dyDescent="0.15">
      <c r="A78" s="24" t="s">
        <v>128</v>
      </c>
      <c r="B78" s="25"/>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25">
        <f t="shared" si="29"/>
        <v>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0</v>
      </c>
      <c r="CN78" s="43">
        <f t="shared" si="40"/>
        <v>0</v>
      </c>
      <c r="CO78" s="43">
        <f t="shared" si="41"/>
        <v>-693775</v>
      </c>
      <c r="CP78" s="43">
        <f t="shared" si="42"/>
        <v>-102141.6</v>
      </c>
      <c r="CQ78" s="43">
        <f t="shared" si="43"/>
        <v>0</v>
      </c>
      <c r="CR78" s="43">
        <f t="shared" si="44"/>
        <v>0</v>
      </c>
      <c r="CS78" s="43">
        <f t="shared" si="45"/>
        <v>-2666817.4</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-3639199.4</v>
      </c>
      <c r="DD78" s="43">
        <f t="shared" si="57"/>
        <v>-310580806.19999987</v>
      </c>
    </row>
    <row r="79" spans="1:108" x14ac:dyDescent="0.15">
      <c r="A79" s="24" t="s">
        <v>129</v>
      </c>
      <c r="B79" s="25"/>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25">
        <f t="shared" si="29"/>
        <v>0</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26"/>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-88433.4</v>
      </c>
      <c r="CK79" s="43">
        <f t="shared" si="37"/>
        <v>0</v>
      </c>
      <c r="CL79" s="43">
        <f t="shared" si="38"/>
        <v>-1814.6</v>
      </c>
      <c r="CM79" s="43">
        <f t="shared" si="39"/>
        <v>0</v>
      </c>
      <c r="CN79" s="43">
        <f t="shared" si="40"/>
        <v>0</v>
      </c>
      <c r="CO79" s="43">
        <f t="shared" si="41"/>
        <v>-702490.8</v>
      </c>
      <c r="CP79" s="43">
        <f t="shared" si="42"/>
        <v>0</v>
      </c>
      <c r="CQ79" s="43">
        <f t="shared" si="43"/>
        <v>0</v>
      </c>
      <c r="CR79" s="43">
        <f t="shared" si="44"/>
        <v>0</v>
      </c>
      <c r="CS79" s="43">
        <f t="shared" si="45"/>
        <v>-2617502</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-3410240.8</v>
      </c>
      <c r="DD79" s="43">
        <f t="shared" si="57"/>
        <v>-313991046.99999988</v>
      </c>
    </row>
    <row r="80" spans="1:108" x14ac:dyDescent="0.15">
      <c r="A80" s="24" t="s">
        <v>130</v>
      </c>
      <c r="B80" s="25"/>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25">
        <f t="shared" si="29"/>
        <v>0</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-258674.2</v>
      </c>
      <c r="CK80" s="43">
        <f t="shared" si="37"/>
        <v>0</v>
      </c>
      <c r="CL80" s="43">
        <f t="shared" si="38"/>
        <v>0</v>
      </c>
      <c r="CM80" s="43">
        <f t="shared" si="39"/>
        <v>-24000</v>
      </c>
      <c r="CN80" s="43">
        <f t="shared" si="40"/>
        <v>0</v>
      </c>
      <c r="CO80" s="43">
        <f t="shared" si="41"/>
        <v>-1854478.6</v>
      </c>
      <c r="CP80" s="43">
        <f t="shared" si="42"/>
        <v>-32927.4</v>
      </c>
      <c r="CQ80" s="43">
        <f t="shared" si="43"/>
        <v>0</v>
      </c>
      <c r="CR80" s="43">
        <f t="shared" si="44"/>
        <v>0</v>
      </c>
      <c r="CS80" s="43">
        <f t="shared" si="45"/>
        <v>-3404691.2</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-5600376.6000000006</v>
      </c>
      <c r="DD80" s="43">
        <f t="shared" si="57"/>
        <v>-319591423.5999999</v>
      </c>
    </row>
    <row r="81" spans="1:108" x14ac:dyDescent="0.15">
      <c r="A81" s="24" t="s">
        <v>131</v>
      </c>
      <c r="B81" s="25"/>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25">
        <f t="shared" si="29"/>
        <v>0</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-806674.8</v>
      </c>
      <c r="CK81" s="29">
        <f t="shared" si="37"/>
        <v>0</v>
      </c>
      <c r="CL81" s="29">
        <f t="shared" si="38"/>
        <v>-2094</v>
      </c>
      <c r="CM81" s="29">
        <f t="shared" si="39"/>
        <v>0</v>
      </c>
      <c r="CN81" s="29">
        <f t="shared" si="40"/>
        <v>0</v>
      </c>
      <c r="CO81" s="29">
        <f t="shared" si="41"/>
        <v>-2243216.7999999998</v>
      </c>
      <c r="CP81" s="29">
        <f t="shared" si="42"/>
        <v>-2673993.6</v>
      </c>
      <c r="CQ81" s="29">
        <f t="shared" si="43"/>
        <v>0</v>
      </c>
      <c r="CR81" s="29">
        <f t="shared" si="44"/>
        <v>0</v>
      </c>
      <c r="CS81" s="29">
        <f t="shared" si="45"/>
        <v>-3781566.8</v>
      </c>
      <c r="CT81" s="29">
        <f t="shared" si="46"/>
        <v>0</v>
      </c>
      <c r="CU81" s="29">
        <f t="shared" si="47"/>
        <v>0</v>
      </c>
      <c r="CV81" s="29">
        <f t="shared" si="48"/>
        <v>0</v>
      </c>
      <c r="CW81" s="29">
        <f t="shared" si="49"/>
        <v>0</v>
      </c>
      <c r="CX81" s="29">
        <f t="shared" si="50"/>
        <v>0</v>
      </c>
      <c r="CY81" s="29">
        <f t="shared" si="51"/>
        <v>-43715.8</v>
      </c>
      <c r="CZ81" s="29">
        <f t="shared" si="52"/>
        <v>0</v>
      </c>
      <c r="DA81" s="29">
        <f t="shared" si="53"/>
        <v>0</v>
      </c>
      <c r="DB81" s="29">
        <f t="shared" si="54"/>
        <v>0</v>
      </c>
      <c r="DC81" s="29">
        <f t="shared" si="55"/>
        <v>-9565539</v>
      </c>
      <c r="DD81" s="29">
        <f t="shared" si="57"/>
        <v>-329156962.5999999</v>
      </c>
    </row>
    <row r="82" spans="1:108" x14ac:dyDescent="0.15">
      <c r="A82" s="24" t="s">
        <v>132</v>
      </c>
      <c r="B82" s="25"/>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25">
        <f t="shared" si="29"/>
        <v>0</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-40000</v>
      </c>
      <c r="CN82" s="29">
        <f t="shared" si="40"/>
        <v>0</v>
      </c>
      <c r="CO82" s="29">
        <f t="shared" si="41"/>
        <v>-2342627.2000000002</v>
      </c>
      <c r="CP82" s="29">
        <f t="shared" si="42"/>
        <v>-1035408</v>
      </c>
      <c r="CQ82" s="29">
        <f t="shared" si="43"/>
        <v>0</v>
      </c>
      <c r="CR82" s="29">
        <f t="shared" si="44"/>
        <v>0</v>
      </c>
      <c r="CS82" s="29">
        <f t="shared" si="45"/>
        <v>-4661618</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-8389763.5999999996</v>
      </c>
      <c r="DD82" s="29">
        <f t="shared" si="57"/>
        <v>-337546726.19999993</v>
      </c>
    </row>
    <row r="83" spans="1:108" x14ac:dyDescent="0.15">
      <c r="A83" s="24" t="s">
        <v>133</v>
      </c>
      <c r="B83" s="25"/>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25">
        <f t="shared" si="29"/>
        <v>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-40000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-7203284.3999999994</v>
      </c>
      <c r="DD83" s="29">
        <f t="shared" si="57"/>
        <v>-344750010.5999999</v>
      </c>
    </row>
    <row r="84" spans="1:108" x14ac:dyDescent="0.15">
      <c r="A84" s="24" t="s">
        <v>134</v>
      </c>
      <c r="B84" s="25"/>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25">
        <f t="shared" si="29"/>
        <v>0</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-382546.8</v>
      </c>
      <c r="CK84" s="43">
        <f t="shared" si="37"/>
        <v>0</v>
      </c>
      <c r="CL84" s="43">
        <f t="shared" si="38"/>
        <v>-7118.2</v>
      </c>
      <c r="CM84" s="43">
        <f t="shared" si="39"/>
        <v>-88000</v>
      </c>
      <c r="CN84" s="43">
        <f t="shared" si="40"/>
        <v>0</v>
      </c>
      <c r="CO84" s="43">
        <f t="shared" si="41"/>
        <v>-956364.6</v>
      </c>
      <c r="CP84" s="43">
        <f t="shared" si="42"/>
        <v>-1535045.6</v>
      </c>
      <c r="CQ84" s="43">
        <f t="shared" si="43"/>
        <v>0</v>
      </c>
      <c r="CR84" s="43">
        <f t="shared" si="44"/>
        <v>0</v>
      </c>
      <c r="CS84" s="43">
        <f t="shared" si="45"/>
        <v>-5066751.2</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-8097767.8000000007</v>
      </c>
      <c r="DD84" s="43">
        <f t="shared" si="57"/>
        <v>-352847778.39999992</v>
      </c>
    </row>
    <row r="85" spans="1:108" x14ac:dyDescent="0.15">
      <c r="A85" s="24" t="s">
        <v>135</v>
      </c>
      <c r="B85" s="25"/>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25">
        <f t="shared" si="29"/>
        <v>0</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-36635.199999999997</v>
      </c>
      <c r="CK85" s="43">
        <f t="shared" si="37"/>
        <v>0</v>
      </c>
      <c r="CL85" s="43">
        <f t="shared" si="38"/>
        <v>0</v>
      </c>
      <c r="CM85" s="43">
        <f t="shared" si="39"/>
        <v>-144000</v>
      </c>
      <c r="CN85" s="43">
        <f t="shared" si="40"/>
        <v>0</v>
      </c>
      <c r="CO85" s="43">
        <f t="shared" si="41"/>
        <v>-869661</v>
      </c>
      <c r="CP85" s="43">
        <f t="shared" si="42"/>
        <v>-65091.4</v>
      </c>
      <c r="CQ85" s="43">
        <f t="shared" si="43"/>
        <v>0</v>
      </c>
      <c r="CR85" s="43">
        <f t="shared" si="44"/>
        <v>0</v>
      </c>
      <c r="CS85" s="43">
        <f t="shared" si="45"/>
        <v>-3185760.8</v>
      </c>
      <c r="CT85" s="43">
        <f t="shared" si="46"/>
        <v>0</v>
      </c>
      <c r="CU85" s="43">
        <f t="shared" si="47"/>
        <v>0</v>
      </c>
      <c r="CV85" s="43">
        <f t="shared" si="48"/>
        <v>0</v>
      </c>
      <c r="CW85" s="43">
        <f t="shared" si="49"/>
        <v>0</v>
      </c>
      <c r="CX85" s="43">
        <f t="shared" si="50"/>
        <v>0</v>
      </c>
      <c r="CY85" s="43">
        <f t="shared" si="51"/>
        <v>-171920</v>
      </c>
      <c r="CZ85" s="43">
        <f t="shared" si="52"/>
        <v>0</v>
      </c>
      <c r="DA85" s="43">
        <f t="shared" si="53"/>
        <v>0</v>
      </c>
      <c r="DB85" s="43">
        <f t="shared" si="54"/>
        <v>0</v>
      </c>
      <c r="DC85" s="43">
        <f t="shared" si="55"/>
        <v>-4473068.3999999994</v>
      </c>
      <c r="DD85" s="43">
        <f t="shared" si="57"/>
        <v>-357320846.79999989</v>
      </c>
    </row>
    <row r="86" spans="1:108" x14ac:dyDescent="0.15">
      <c r="A86" s="24" t="s">
        <v>136</v>
      </c>
      <c r="B86" s="25"/>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25">
        <f t="shared" si="29"/>
        <v>0</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-220744</v>
      </c>
      <c r="CK86" s="43">
        <f t="shared" si="37"/>
        <v>0</v>
      </c>
      <c r="CL86" s="43">
        <f t="shared" si="38"/>
        <v>0</v>
      </c>
      <c r="CM86" s="43">
        <f t="shared" si="39"/>
        <v>-152000</v>
      </c>
      <c r="CN86" s="43">
        <f t="shared" si="40"/>
        <v>0</v>
      </c>
      <c r="CO86" s="43">
        <f t="shared" si="41"/>
        <v>-1008666.2</v>
      </c>
      <c r="CP86" s="43">
        <f t="shared" si="42"/>
        <v>-418</v>
      </c>
      <c r="CQ86" s="43">
        <f t="shared" si="43"/>
        <v>0</v>
      </c>
      <c r="CR86" s="43">
        <f t="shared" si="44"/>
        <v>0</v>
      </c>
      <c r="CS86" s="43">
        <f t="shared" si="45"/>
        <v>-3732579.2</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-5114407.4000000004</v>
      </c>
      <c r="DD86" s="43">
        <f t="shared" si="57"/>
        <v>-362435254.19999987</v>
      </c>
    </row>
    <row r="87" spans="1:108" x14ac:dyDescent="0.15">
      <c r="A87" s="24" t="s">
        <v>137</v>
      </c>
      <c r="B87" s="25"/>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25">
        <f t="shared" si="29"/>
        <v>0</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-249583.8</v>
      </c>
      <c r="CK87" s="29">
        <f t="shared" si="37"/>
        <v>0</v>
      </c>
      <c r="CL87" s="29">
        <f t="shared" si="38"/>
        <v>-1222</v>
      </c>
      <c r="CM87" s="29">
        <f t="shared" si="39"/>
        <v>-192000</v>
      </c>
      <c r="CN87" s="29">
        <f t="shared" si="40"/>
        <v>0</v>
      </c>
      <c r="CO87" s="29">
        <f t="shared" si="41"/>
        <v>-475725.6</v>
      </c>
      <c r="CP87" s="29">
        <f t="shared" si="42"/>
        <v>-196681.4</v>
      </c>
      <c r="CQ87" s="29">
        <f t="shared" si="43"/>
        <v>0</v>
      </c>
      <c r="CR87" s="29">
        <f t="shared" si="44"/>
        <v>0</v>
      </c>
      <c r="CS87" s="29">
        <f t="shared" si="45"/>
        <v>-3635587.6</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-4823268</v>
      </c>
      <c r="DD87" s="29">
        <f t="shared" si="57"/>
        <v>-367258522.19999987</v>
      </c>
    </row>
    <row r="88" spans="1:108" x14ac:dyDescent="0.15">
      <c r="A88" s="24" t="s">
        <v>138</v>
      </c>
      <c r="B88" s="25"/>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25">
        <f t="shared" si="29"/>
        <v>0</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-130172</v>
      </c>
      <c r="CK88" s="29">
        <f t="shared" si="37"/>
        <v>0</v>
      </c>
      <c r="CL88" s="29">
        <f t="shared" si="38"/>
        <v>-6790.4</v>
      </c>
      <c r="CM88" s="29">
        <f t="shared" si="39"/>
        <v>-208000</v>
      </c>
      <c r="CN88" s="29">
        <f t="shared" si="40"/>
        <v>0</v>
      </c>
      <c r="CO88" s="29">
        <f t="shared" si="41"/>
        <v>-1582710.8</v>
      </c>
      <c r="CP88" s="29">
        <f t="shared" si="42"/>
        <v>-1818040.4</v>
      </c>
      <c r="CQ88" s="29">
        <f t="shared" si="43"/>
        <v>0</v>
      </c>
      <c r="CR88" s="29">
        <f t="shared" si="44"/>
        <v>0</v>
      </c>
      <c r="CS88" s="29">
        <f t="shared" si="45"/>
        <v>-4766517.5999999996</v>
      </c>
      <c r="CT88" s="29">
        <f t="shared" si="46"/>
        <v>0</v>
      </c>
      <c r="CU88" s="29">
        <f t="shared" si="47"/>
        <v>0</v>
      </c>
      <c r="CV88" s="29">
        <f t="shared" si="48"/>
        <v>0</v>
      </c>
      <c r="CW88" s="29">
        <f t="shared" si="49"/>
        <v>0</v>
      </c>
      <c r="CX88" s="29">
        <f t="shared" si="50"/>
        <v>0</v>
      </c>
      <c r="CY88" s="29">
        <f t="shared" si="51"/>
        <v>-122436.6</v>
      </c>
      <c r="CZ88" s="29">
        <f t="shared" si="52"/>
        <v>0</v>
      </c>
      <c r="DA88" s="29">
        <f t="shared" si="53"/>
        <v>0</v>
      </c>
      <c r="DB88" s="29">
        <f t="shared" si="54"/>
        <v>0</v>
      </c>
      <c r="DC88" s="29">
        <f t="shared" si="55"/>
        <v>-8634667.7999999989</v>
      </c>
      <c r="DD88" s="29">
        <f t="shared" si="57"/>
        <v>-375893189.99999988</v>
      </c>
    </row>
    <row r="89" spans="1:108" x14ac:dyDescent="0.15">
      <c r="A89" s="24" t="s">
        <v>139</v>
      </c>
      <c r="B89" s="25"/>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25">
        <f t="shared" si="29"/>
        <v>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-200000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-8489046.8000000007</v>
      </c>
      <c r="DD89" s="29">
        <f t="shared" si="57"/>
        <v>-384382236.79999989</v>
      </c>
    </row>
    <row r="90" spans="1:108" x14ac:dyDescent="0.15">
      <c r="A90" s="24" t="s">
        <v>140</v>
      </c>
      <c r="B90" s="25"/>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25">
        <f t="shared" si="29"/>
        <v>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26"/>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29">
        <f t="shared" si="35"/>
        <v>0</v>
      </c>
      <c r="CJ90" s="43">
        <f t="shared" si="36"/>
        <v>-144964.20000000001</v>
      </c>
      <c r="CK90" s="43">
        <f t="shared" si="37"/>
        <v>0</v>
      </c>
      <c r="CL90" s="43">
        <f t="shared" si="38"/>
        <v>-608</v>
      </c>
      <c r="CM90" s="43">
        <f t="shared" si="39"/>
        <v>-336000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-9858784</v>
      </c>
      <c r="DD90" s="43">
        <f t="shared" si="57"/>
        <v>-394241020.79999989</v>
      </c>
    </row>
    <row r="91" spans="1:108" x14ac:dyDescent="0.15">
      <c r="A91" s="24" t="s">
        <v>141</v>
      </c>
      <c r="B91" s="25"/>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25">
        <f t="shared" si="29"/>
        <v>0</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-656000</v>
      </c>
      <c r="CN91" s="43">
        <f t="shared" si="40"/>
        <v>0</v>
      </c>
      <c r="CO91" s="43">
        <f t="shared" si="41"/>
        <v>-644042.4</v>
      </c>
      <c r="CP91" s="43">
        <f t="shared" si="42"/>
        <v>-358160</v>
      </c>
      <c r="CQ91" s="43">
        <f t="shared" si="43"/>
        <v>0</v>
      </c>
      <c r="CR91" s="43">
        <f t="shared" si="44"/>
        <v>0</v>
      </c>
      <c r="CS91" s="43">
        <f t="shared" si="45"/>
        <v>-4095616.6</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-6259474.1999999993</v>
      </c>
      <c r="DD91" s="43">
        <f t="shared" si="57"/>
        <v>-400500494.99999988</v>
      </c>
    </row>
    <row r="92" spans="1:108" x14ac:dyDescent="0.15">
      <c r="A92" s="24" t="s">
        <v>142</v>
      </c>
      <c r="B92" s="25"/>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25">
        <f t="shared" si="29"/>
        <v>0</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-115981.8</v>
      </c>
      <c r="CK92" s="43">
        <f t="shared" si="37"/>
        <v>0</v>
      </c>
      <c r="CL92" s="43">
        <f t="shared" si="38"/>
        <v>-19106.400000000001</v>
      </c>
      <c r="CM92" s="43">
        <f t="shared" si="39"/>
        <v>-1224000</v>
      </c>
      <c r="CN92" s="43">
        <f t="shared" si="40"/>
        <v>0</v>
      </c>
      <c r="CO92" s="43">
        <f t="shared" si="41"/>
        <v>-926475.4</v>
      </c>
      <c r="CP92" s="43">
        <f t="shared" si="42"/>
        <v>-2934</v>
      </c>
      <c r="CQ92" s="43">
        <f t="shared" si="43"/>
        <v>0</v>
      </c>
      <c r="CR92" s="43">
        <f t="shared" si="44"/>
        <v>0</v>
      </c>
      <c r="CS92" s="43">
        <f t="shared" si="45"/>
        <v>-4116653.8</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-6431176.6000000006</v>
      </c>
      <c r="DD92" s="43">
        <f t="shared" si="57"/>
        <v>-406931671.5999999</v>
      </c>
    </row>
    <row r="93" spans="1:108" x14ac:dyDescent="0.15">
      <c r="A93" s="24" t="s">
        <v>143</v>
      </c>
      <c r="B93" s="25"/>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25">
        <f t="shared" si="29"/>
        <v>0</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-71372.399999999994</v>
      </c>
      <c r="CK93" s="43">
        <f t="shared" si="37"/>
        <v>0</v>
      </c>
      <c r="CL93" s="43">
        <f t="shared" si="38"/>
        <v>-7066.8</v>
      </c>
      <c r="CM93" s="43">
        <f t="shared" si="39"/>
        <v>-1368000</v>
      </c>
      <c r="CN93" s="43">
        <f t="shared" si="40"/>
        <v>0</v>
      </c>
      <c r="CO93" s="43">
        <f t="shared" si="41"/>
        <v>-1460469.4</v>
      </c>
      <c r="CP93" s="43">
        <f t="shared" si="42"/>
        <v>-833818.8</v>
      </c>
      <c r="CQ93" s="43">
        <f t="shared" si="43"/>
        <v>0</v>
      </c>
      <c r="CR93" s="43">
        <f t="shared" si="44"/>
        <v>0</v>
      </c>
      <c r="CS93" s="43">
        <f t="shared" si="45"/>
        <v>-3411381.2</v>
      </c>
      <c r="CT93" s="43">
        <f t="shared" si="46"/>
        <v>0</v>
      </c>
      <c r="CU93" s="43">
        <f t="shared" si="47"/>
        <v>0</v>
      </c>
      <c r="CV93" s="43">
        <f t="shared" si="48"/>
        <v>0</v>
      </c>
      <c r="CW93" s="43">
        <f t="shared" si="49"/>
        <v>0</v>
      </c>
      <c r="CX93" s="43">
        <f t="shared" si="50"/>
        <v>0</v>
      </c>
      <c r="CY93" s="43">
        <f t="shared" si="51"/>
        <v>0</v>
      </c>
      <c r="CZ93" s="43">
        <f t="shared" si="52"/>
        <v>0</v>
      </c>
      <c r="DA93" s="43">
        <f t="shared" si="53"/>
        <v>0</v>
      </c>
      <c r="DB93" s="43">
        <f t="shared" si="54"/>
        <v>0</v>
      </c>
      <c r="DC93" s="43">
        <f t="shared" si="55"/>
        <v>-7152108.5999999996</v>
      </c>
      <c r="DD93" s="43">
        <f t="shared" si="57"/>
        <v>-414083780.19999993</v>
      </c>
    </row>
    <row r="94" spans="1:108" x14ac:dyDescent="0.15">
      <c r="A94" s="24" t="s">
        <v>144</v>
      </c>
      <c r="B94" s="25"/>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25">
        <f t="shared" si="29"/>
        <v>0</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-150172.4</v>
      </c>
      <c r="CK94" s="43">
        <f t="shared" si="37"/>
        <v>0</v>
      </c>
      <c r="CL94" s="43">
        <f t="shared" si="38"/>
        <v>-9083.4</v>
      </c>
      <c r="CM94" s="43">
        <f t="shared" si="39"/>
        <v>-1632000</v>
      </c>
      <c r="CN94" s="43">
        <f t="shared" si="40"/>
        <v>0</v>
      </c>
      <c r="CO94" s="43">
        <f t="shared" si="41"/>
        <v>-696556.4</v>
      </c>
      <c r="CP94" s="43">
        <f t="shared" si="42"/>
        <v>0</v>
      </c>
      <c r="CQ94" s="43">
        <f t="shared" si="43"/>
        <v>0</v>
      </c>
      <c r="CR94" s="43">
        <f t="shared" si="44"/>
        <v>0</v>
      </c>
      <c r="CS94" s="43">
        <f t="shared" si="45"/>
        <v>-4472453.8</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-6999677.5999999996</v>
      </c>
      <c r="DD94" s="43">
        <f t="shared" si="57"/>
        <v>-421083457.79999995</v>
      </c>
    </row>
    <row r="95" spans="1:108" x14ac:dyDescent="0.15">
      <c r="A95" s="24" t="s">
        <v>145</v>
      </c>
      <c r="B95" s="25"/>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25">
        <f t="shared" si="29"/>
        <v>0</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-157996.6</v>
      </c>
      <c r="CK95" s="29">
        <f t="shared" si="37"/>
        <v>0</v>
      </c>
      <c r="CL95" s="29">
        <f t="shared" si="38"/>
        <v>-5556</v>
      </c>
      <c r="CM95" s="29">
        <f t="shared" si="39"/>
        <v>-1912000</v>
      </c>
      <c r="CN95" s="29">
        <f t="shared" si="40"/>
        <v>0</v>
      </c>
      <c r="CO95" s="29">
        <f t="shared" si="41"/>
        <v>-2206907.7999999998</v>
      </c>
      <c r="CP95" s="29">
        <f t="shared" si="42"/>
        <v>-1728027.4</v>
      </c>
      <c r="CQ95" s="29">
        <f t="shared" si="43"/>
        <v>0</v>
      </c>
      <c r="CR95" s="29">
        <f t="shared" si="44"/>
        <v>0</v>
      </c>
      <c r="CS95" s="29">
        <f t="shared" si="45"/>
        <v>-5723361.2000000002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-11786759.4</v>
      </c>
      <c r="DD95" s="29">
        <f t="shared" si="57"/>
        <v>-432870217.19999993</v>
      </c>
    </row>
    <row r="96" spans="1:108" x14ac:dyDescent="0.15">
      <c r="A96" s="24" t="s">
        <v>146</v>
      </c>
      <c r="B96" s="25"/>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25">
        <f t="shared" si="29"/>
        <v>0</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-2240000</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-155414.6</v>
      </c>
      <c r="CZ96" s="29">
        <f t="shared" si="52"/>
        <v>0</v>
      </c>
      <c r="DA96" s="29">
        <f t="shared" si="53"/>
        <v>0</v>
      </c>
      <c r="DB96" s="29">
        <f t="shared" si="54"/>
        <v>0</v>
      </c>
      <c r="DC96" s="29">
        <f t="shared" si="55"/>
        <v>-11707686.799999999</v>
      </c>
      <c r="DD96" s="29">
        <f t="shared" si="57"/>
        <v>-444577903.99999994</v>
      </c>
    </row>
    <row r="97" spans="1:108" x14ac:dyDescent="0.15">
      <c r="A97" s="24" t="s">
        <v>147</v>
      </c>
      <c r="B97" s="25"/>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25">
        <f t="shared" si="29"/>
        <v>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-2262400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-11277956.4</v>
      </c>
      <c r="DD97" s="29">
        <f t="shared" si="57"/>
        <v>-455855860.39999992</v>
      </c>
    </row>
    <row r="98" spans="1:108" x14ac:dyDescent="0.15">
      <c r="A98" s="24" t="s">
        <v>148</v>
      </c>
      <c r="B98" s="25"/>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25">
        <f t="shared" si="29"/>
        <v>0</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-181048.6</v>
      </c>
      <c r="CK98" s="43">
        <f t="shared" si="37"/>
        <v>0</v>
      </c>
      <c r="CL98" s="43">
        <f t="shared" si="38"/>
        <v>0</v>
      </c>
      <c r="CM98" s="43">
        <f t="shared" si="39"/>
        <v>-2845600</v>
      </c>
      <c r="CN98" s="43">
        <f t="shared" si="40"/>
        <v>0</v>
      </c>
      <c r="CO98" s="43">
        <f t="shared" si="41"/>
        <v>-686143.8</v>
      </c>
      <c r="CP98" s="43">
        <f t="shared" si="42"/>
        <v>-403744</v>
      </c>
      <c r="CQ98" s="43">
        <f t="shared" si="43"/>
        <v>0</v>
      </c>
      <c r="CR98" s="43">
        <f t="shared" si="44"/>
        <v>0</v>
      </c>
      <c r="CS98" s="43">
        <f t="shared" si="45"/>
        <v>-5948745</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-10133078</v>
      </c>
      <c r="DD98" s="43">
        <f t="shared" si="57"/>
        <v>-465988938.39999992</v>
      </c>
    </row>
    <row r="99" spans="1:108" x14ac:dyDescent="0.15">
      <c r="A99" s="24" t="s">
        <v>149</v>
      </c>
      <c r="B99" s="25"/>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25">
        <f t="shared" si="29"/>
        <v>0</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-76759.199999999997</v>
      </c>
      <c r="CK99" s="43">
        <f t="shared" si="37"/>
        <v>0</v>
      </c>
      <c r="CL99" s="43">
        <f t="shared" si="38"/>
        <v>-1720.8</v>
      </c>
      <c r="CM99" s="43">
        <f t="shared" si="39"/>
        <v>-3092000</v>
      </c>
      <c r="CN99" s="43">
        <f t="shared" si="40"/>
        <v>0</v>
      </c>
      <c r="CO99" s="43">
        <f t="shared" si="41"/>
        <v>-1234843.6000000001</v>
      </c>
      <c r="CP99" s="43">
        <f t="shared" si="42"/>
        <v>-1075391.2</v>
      </c>
      <c r="CQ99" s="43">
        <f t="shared" si="43"/>
        <v>0</v>
      </c>
      <c r="CR99" s="43">
        <f t="shared" si="44"/>
        <v>0</v>
      </c>
      <c r="CS99" s="43">
        <f t="shared" si="45"/>
        <v>-5431828.2000000002</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-10962047.4</v>
      </c>
      <c r="DD99" s="43">
        <f t="shared" si="57"/>
        <v>-476950985.79999989</v>
      </c>
    </row>
    <row r="100" spans="1:108" x14ac:dyDescent="0.15">
      <c r="A100" s="24" t="s">
        <v>150</v>
      </c>
      <c r="B100" s="25"/>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25">
        <f t="shared" si="29"/>
        <v>0</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-53436</v>
      </c>
      <c r="CK100" s="43">
        <f t="shared" si="37"/>
        <v>0</v>
      </c>
      <c r="CL100" s="43">
        <f t="shared" si="38"/>
        <v>-3046.6</v>
      </c>
      <c r="CM100" s="43">
        <f t="shared" si="39"/>
        <v>-2547200</v>
      </c>
      <c r="CN100" s="43">
        <f t="shared" si="40"/>
        <v>0</v>
      </c>
      <c r="CO100" s="43">
        <f t="shared" si="41"/>
        <v>-1193036.2</v>
      </c>
      <c r="CP100" s="43">
        <f t="shared" si="42"/>
        <v>-143000</v>
      </c>
      <c r="CQ100" s="43">
        <f t="shared" si="43"/>
        <v>0</v>
      </c>
      <c r="CR100" s="43">
        <f t="shared" si="44"/>
        <v>0</v>
      </c>
      <c r="CS100" s="43">
        <f t="shared" si="45"/>
        <v>-5120338</v>
      </c>
      <c r="CT100" s="43">
        <f t="shared" si="46"/>
        <v>0</v>
      </c>
      <c r="CU100" s="43">
        <f t="shared" si="47"/>
        <v>0</v>
      </c>
      <c r="CV100" s="43">
        <f t="shared" si="48"/>
        <v>0</v>
      </c>
      <c r="CW100" s="43">
        <f t="shared" si="49"/>
        <v>0</v>
      </c>
      <c r="CX100" s="43">
        <f t="shared" si="50"/>
        <v>0</v>
      </c>
      <c r="CY100" s="43">
        <f t="shared" si="51"/>
        <v>0</v>
      </c>
      <c r="CZ100" s="43">
        <f t="shared" si="52"/>
        <v>0</v>
      </c>
      <c r="DA100" s="43">
        <f t="shared" si="53"/>
        <v>0</v>
      </c>
      <c r="DB100" s="43">
        <f t="shared" si="54"/>
        <v>0</v>
      </c>
      <c r="DC100" s="43">
        <f t="shared" si="55"/>
        <v>-9060056.8000000007</v>
      </c>
      <c r="DD100" s="43">
        <f t="shared" si="57"/>
        <v>-486011042.5999999</v>
      </c>
    </row>
    <row r="101" spans="1:108" x14ac:dyDescent="0.15">
      <c r="A101" s="24" t="s">
        <v>151</v>
      </c>
      <c r="B101" s="25"/>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25">
        <f t="shared" si="29"/>
        <v>0</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-194282.6</v>
      </c>
      <c r="CK101" s="43">
        <f t="shared" si="37"/>
        <v>0</v>
      </c>
      <c r="CL101" s="43">
        <f t="shared" si="38"/>
        <v>-6878</v>
      </c>
      <c r="CM101" s="43">
        <f t="shared" si="39"/>
        <v>-3373600</v>
      </c>
      <c r="CN101" s="43">
        <f t="shared" si="40"/>
        <v>0</v>
      </c>
      <c r="CO101" s="43">
        <f t="shared" si="41"/>
        <v>-414382.8</v>
      </c>
      <c r="CP101" s="43">
        <f t="shared" si="42"/>
        <v>0</v>
      </c>
      <c r="CQ101" s="43">
        <f t="shared" si="43"/>
        <v>0</v>
      </c>
      <c r="CR101" s="43">
        <f t="shared" si="44"/>
        <v>0</v>
      </c>
      <c r="CS101" s="43">
        <f t="shared" si="45"/>
        <v>-5556954.5999999996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-9583090.5999999996</v>
      </c>
      <c r="DD101" s="43">
        <f t="shared" si="57"/>
        <v>-495594133.19999993</v>
      </c>
    </row>
    <row r="102" spans="1:108" x14ac:dyDescent="0.15">
      <c r="A102" s="24" t="s">
        <v>152</v>
      </c>
      <c r="B102" s="25"/>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25">
        <f t="shared" si="29"/>
        <v>0</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-94891.6</v>
      </c>
      <c r="CK102" s="43">
        <f t="shared" si="37"/>
        <v>0</v>
      </c>
      <c r="CL102" s="43">
        <f t="shared" si="38"/>
        <v>-8159</v>
      </c>
      <c r="CM102" s="43">
        <f t="shared" si="39"/>
        <v>-4026880</v>
      </c>
      <c r="CN102" s="43">
        <f t="shared" si="40"/>
        <v>0</v>
      </c>
      <c r="CO102" s="43">
        <f t="shared" si="41"/>
        <v>-912834.2</v>
      </c>
      <c r="CP102" s="43">
        <f t="shared" si="42"/>
        <v>-1396208</v>
      </c>
      <c r="CQ102" s="43">
        <f t="shared" si="43"/>
        <v>0</v>
      </c>
      <c r="CR102" s="43">
        <f t="shared" si="44"/>
        <v>0</v>
      </c>
      <c r="CS102" s="43">
        <f t="shared" si="45"/>
        <v>-6022923.7999999998</v>
      </c>
      <c r="CT102" s="43">
        <f t="shared" si="46"/>
        <v>0</v>
      </c>
      <c r="CU102" s="43">
        <f t="shared" si="47"/>
        <v>0</v>
      </c>
      <c r="CV102" s="43">
        <f t="shared" si="48"/>
        <v>0</v>
      </c>
      <c r="CW102" s="43">
        <f t="shared" si="49"/>
        <v>0</v>
      </c>
      <c r="CX102" s="43">
        <f t="shared" si="50"/>
        <v>0</v>
      </c>
      <c r="CY102" s="43">
        <f t="shared" si="51"/>
        <v>-67994.600000000006</v>
      </c>
      <c r="CZ102" s="43">
        <f t="shared" si="52"/>
        <v>0</v>
      </c>
      <c r="DA102" s="43">
        <f t="shared" si="53"/>
        <v>0</v>
      </c>
      <c r="DB102" s="43">
        <f t="shared" si="54"/>
        <v>0</v>
      </c>
      <c r="DC102" s="43">
        <f t="shared" si="55"/>
        <v>-12529891.199999999</v>
      </c>
      <c r="DD102" s="43">
        <f t="shared" si="57"/>
        <v>-508124024.39999992</v>
      </c>
    </row>
    <row r="103" spans="1:108" x14ac:dyDescent="0.15">
      <c r="A103" s="24" t="s">
        <v>153</v>
      </c>
      <c r="B103" s="2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25">
        <f t="shared" si="29"/>
        <v>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-3917600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-17027243.800000001</v>
      </c>
      <c r="DD103" s="43">
        <f t="shared" si="57"/>
        <v>-525151268.19999993</v>
      </c>
    </row>
    <row r="104" spans="1:108" x14ac:dyDescent="0.15">
      <c r="A104" s="24" t="s">
        <v>154</v>
      </c>
      <c r="B104" s="25"/>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25">
        <f t="shared" si="29"/>
        <v>0</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-4953120</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-14671107.800000001</v>
      </c>
      <c r="DD104" s="43">
        <f t="shared" si="57"/>
        <v>-539822375.99999988</v>
      </c>
    </row>
    <row r="105" spans="1:108" x14ac:dyDescent="0.15">
      <c r="A105" s="24" t="s">
        <v>155</v>
      </c>
      <c r="B105" s="2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25">
        <f t="shared" si="29"/>
        <v>0</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-194062</v>
      </c>
      <c r="CK105" s="43">
        <f t="shared" si="37"/>
        <v>0</v>
      </c>
      <c r="CL105" s="43">
        <f t="shared" si="38"/>
        <v>-10328.200000000001</v>
      </c>
      <c r="CM105" s="43">
        <f t="shared" si="39"/>
        <v>-5372800</v>
      </c>
      <c r="CN105" s="43">
        <f t="shared" si="40"/>
        <v>0</v>
      </c>
      <c r="CO105" s="43">
        <f t="shared" si="41"/>
        <v>-701246</v>
      </c>
      <c r="CP105" s="43">
        <f t="shared" si="42"/>
        <v>-59136</v>
      </c>
      <c r="CQ105" s="43">
        <f t="shared" si="43"/>
        <v>0</v>
      </c>
      <c r="CR105" s="43">
        <f t="shared" si="44"/>
        <v>0</v>
      </c>
      <c r="CS105" s="43">
        <f t="shared" si="45"/>
        <v>-7082905</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-13674372</v>
      </c>
      <c r="DD105" s="43">
        <f t="shared" si="57"/>
        <v>-553496747.99999988</v>
      </c>
    </row>
    <row r="106" spans="1:108" x14ac:dyDescent="0.15">
      <c r="A106" s="24" t="s">
        <v>156</v>
      </c>
      <c r="B106" s="25"/>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25">
        <f t="shared" si="29"/>
        <v>0</v>
      </c>
      <c r="AA106" s="25"/>
      <c r="AB106" s="24" t="s">
        <v>156</v>
      </c>
      <c r="AC106" s="25"/>
      <c r="AD106" s="25"/>
      <c r="AE106" s="25"/>
      <c r="AF106" s="25"/>
      <c r="AG106" s="25"/>
      <c r="AH106" s="25"/>
      <c r="AI106" s="25"/>
      <c r="AJ106" s="25"/>
      <c r="AK106" s="25">
        <v>4048000</v>
      </c>
      <c r="AL106" s="25"/>
      <c r="AM106" s="25">
        <v>1647250</v>
      </c>
      <c r="AN106" s="25"/>
      <c r="AO106" s="25"/>
      <c r="AP106" s="25"/>
      <c r="AQ106" s="25">
        <v>7921914</v>
      </c>
      <c r="AR106" s="25"/>
      <c r="AS106" s="25"/>
      <c r="AT106" s="25"/>
      <c r="AU106" s="25"/>
      <c r="AV106" s="25"/>
      <c r="AW106" s="25"/>
      <c r="AX106" s="25"/>
      <c r="AY106" s="25"/>
      <c r="AZ106" s="25"/>
      <c r="BA106" s="44">
        <f t="shared" si="30"/>
        <v>13617164</v>
      </c>
      <c r="BB106" s="44"/>
      <c r="BC106" s="24"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8">
        <f t="shared" si="56"/>
        <v>13967626.6</v>
      </c>
      <c r="CD106" s="24" t="s">
        <v>156</v>
      </c>
      <c r="CE106" s="43">
        <f t="shared" si="31"/>
        <v>0</v>
      </c>
      <c r="CF106" s="43">
        <f t="shared" si="32"/>
        <v>0</v>
      </c>
      <c r="CG106" s="43">
        <f t="shared" si="33"/>
        <v>0</v>
      </c>
      <c r="CH106" s="43">
        <f t="shared" si="34"/>
        <v>0</v>
      </c>
      <c r="CI106" s="43">
        <f t="shared" si="35"/>
        <v>0</v>
      </c>
      <c r="CJ106" s="43">
        <f t="shared" si="36"/>
        <v>-75452.600000000006</v>
      </c>
      <c r="CK106" s="43">
        <f t="shared" si="37"/>
        <v>0</v>
      </c>
      <c r="CL106" s="43">
        <f t="shared" si="38"/>
        <v>0</v>
      </c>
      <c r="CM106" s="43">
        <f t="shared" si="39"/>
        <v>-6752000</v>
      </c>
      <c r="CN106" s="43">
        <f t="shared" si="40"/>
        <v>0</v>
      </c>
      <c r="CO106" s="43">
        <f t="shared" si="41"/>
        <v>-551709.4</v>
      </c>
      <c r="CP106" s="43">
        <f t="shared" si="42"/>
        <v>-286528</v>
      </c>
      <c r="CQ106" s="43">
        <f t="shared" si="43"/>
        <v>0</v>
      </c>
      <c r="CR106" s="43">
        <f t="shared" si="44"/>
        <v>0</v>
      </c>
      <c r="CS106" s="43">
        <f t="shared" si="45"/>
        <v>-6249041.5999999996</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-13967626.6</v>
      </c>
      <c r="DD106" s="43">
        <f t="shared" si="57"/>
        <v>-567464374.5999999</v>
      </c>
    </row>
    <row r="107" spans="1:108" x14ac:dyDescent="0.15">
      <c r="A107" s="24" t="s">
        <v>157</v>
      </c>
      <c r="B107" s="25"/>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25">
        <f t="shared" si="29"/>
        <v>0</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-54659.4</v>
      </c>
      <c r="CK107" s="43">
        <f t="shared" si="37"/>
        <v>0</v>
      </c>
      <c r="CL107" s="43">
        <f t="shared" si="38"/>
        <v>-4156.6000000000004</v>
      </c>
      <c r="CM107" s="43">
        <f t="shared" si="39"/>
        <v>-5656800</v>
      </c>
      <c r="CN107" s="43">
        <f t="shared" si="40"/>
        <v>0</v>
      </c>
      <c r="CO107" s="43">
        <f t="shared" si="41"/>
        <v>-680181</v>
      </c>
      <c r="CP107" s="43">
        <f t="shared" si="42"/>
        <v>-14250.6</v>
      </c>
      <c r="CQ107" s="43">
        <f t="shared" si="43"/>
        <v>0</v>
      </c>
      <c r="CR107" s="43">
        <f t="shared" si="44"/>
        <v>0</v>
      </c>
      <c r="CS107" s="43">
        <f t="shared" si="45"/>
        <v>-7692451.2000000002</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-14128743.800000001</v>
      </c>
      <c r="DD107" s="43">
        <f t="shared" si="57"/>
        <v>-581593118.39999986</v>
      </c>
    </row>
    <row r="108" spans="1:108" x14ac:dyDescent="0.15">
      <c r="A108" s="24" t="s">
        <v>158</v>
      </c>
      <c r="B108" s="25"/>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25">
        <f t="shared" si="29"/>
        <v>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-183670.2</v>
      </c>
      <c r="CK108" s="43">
        <f t="shared" si="37"/>
        <v>0</v>
      </c>
      <c r="CL108" s="43">
        <f t="shared" si="38"/>
        <v>0</v>
      </c>
      <c r="CM108" s="43">
        <f t="shared" si="39"/>
        <v>-6559520</v>
      </c>
      <c r="CN108" s="43">
        <f t="shared" si="40"/>
        <v>0</v>
      </c>
      <c r="CO108" s="43">
        <f t="shared" si="41"/>
        <v>-42900</v>
      </c>
      <c r="CP108" s="43">
        <f t="shared" si="42"/>
        <v>-318129.59999999998</v>
      </c>
      <c r="CQ108" s="43">
        <f t="shared" si="43"/>
        <v>0</v>
      </c>
      <c r="CR108" s="43">
        <f t="shared" si="44"/>
        <v>0</v>
      </c>
      <c r="CS108" s="43">
        <f t="shared" si="45"/>
        <v>-7159154.4000000004</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-14308561</v>
      </c>
      <c r="DD108" s="43">
        <f t="shared" si="57"/>
        <v>-595901679.39999986</v>
      </c>
    </row>
    <row r="109" spans="1:108" x14ac:dyDescent="0.15">
      <c r="A109" s="24" t="s">
        <v>159</v>
      </c>
      <c r="B109" s="25"/>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25">
        <f t="shared" si="29"/>
        <v>0</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-111187.6</v>
      </c>
      <c r="CK109" s="43">
        <f t="shared" si="37"/>
        <v>0</v>
      </c>
      <c r="CL109" s="43">
        <f t="shared" si="38"/>
        <v>-19923.2</v>
      </c>
      <c r="CM109" s="43">
        <f t="shared" si="39"/>
        <v>-6783200</v>
      </c>
      <c r="CN109" s="43">
        <f t="shared" si="40"/>
        <v>0</v>
      </c>
      <c r="CO109" s="43">
        <f t="shared" si="41"/>
        <v>-1099323.2</v>
      </c>
      <c r="CP109" s="43">
        <f t="shared" si="42"/>
        <v>-3435225.2</v>
      </c>
      <c r="CQ109" s="43">
        <f t="shared" si="43"/>
        <v>0</v>
      </c>
      <c r="CR109" s="43">
        <f t="shared" si="44"/>
        <v>0</v>
      </c>
      <c r="CS109" s="43">
        <f t="shared" si="45"/>
        <v>-5454975.5999999996</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-17007486.999999996</v>
      </c>
      <c r="DD109" s="43">
        <f t="shared" si="57"/>
        <v>-612909166.39999986</v>
      </c>
    </row>
    <row r="110" spans="1:108" x14ac:dyDescent="0.15">
      <c r="A110" s="24" t="s">
        <v>160</v>
      </c>
      <c r="B110" s="25"/>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25">
        <f t="shared" si="29"/>
        <v>0</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-7446480</v>
      </c>
      <c r="CN110" s="29">
        <f t="shared" si="40"/>
        <v>0</v>
      </c>
      <c r="CO110" s="29">
        <f t="shared" si="41"/>
        <v>-1037632.2</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-16960336.799999997</v>
      </c>
      <c r="DD110" s="29">
        <f t="shared" si="57"/>
        <v>-629869503.19999981</v>
      </c>
    </row>
    <row r="111" spans="1:108" x14ac:dyDescent="0.15">
      <c r="A111" s="24" t="s">
        <v>161</v>
      </c>
      <c r="B111" s="25"/>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25">
        <f t="shared" si="29"/>
        <v>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-7692080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-18320559.799999997</v>
      </c>
      <c r="DD111" s="29">
        <f t="shared" si="57"/>
        <v>-648190062.99999976</v>
      </c>
    </row>
    <row r="112" spans="1:108" x14ac:dyDescent="0.15">
      <c r="A112" s="24" t="s">
        <v>162</v>
      </c>
      <c r="B112" s="25"/>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25">
        <f t="shared" si="29"/>
        <v>0</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-8285680</v>
      </c>
      <c r="CN112" s="43">
        <f t="shared" si="40"/>
        <v>0</v>
      </c>
      <c r="CO112" s="43">
        <f t="shared" si="41"/>
        <v>-691455.6</v>
      </c>
      <c r="CP112" s="43">
        <f t="shared" si="42"/>
        <v>-1105738.8</v>
      </c>
      <c r="CQ112" s="43">
        <f t="shared" si="43"/>
        <v>0</v>
      </c>
      <c r="CR112" s="43">
        <f t="shared" si="44"/>
        <v>0</v>
      </c>
      <c r="CS112" s="43">
        <f t="shared" si="45"/>
        <v>-8996650.5999999996</v>
      </c>
      <c r="CT112" s="43">
        <f t="shared" si="46"/>
        <v>0</v>
      </c>
      <c r="CU112" s="43">
        <f t="shared" si="47"/>
        <v>0</v>
      </c>
      <c r="CV112" s="43">
        <f t="shared" si="48"/>
        <v>0</v>
      </c>
      <c r="CW112" s="43">
        <f t="shared" si="49"/>
        <v>0</v>
      </c>
      <c r="CX112" s="43">
        <f t="shared" si="50"/>
        <v>0</v>
      </c>
      <c r="CY112" s="43">
        <f t="shared" si="51"/>
        <v>-68728.800000000003</v>
      </c>
      <c r="CZ112" s="43">
        <f t="shared" si="52"/>
        <v>0</v>
      </c>
      <c r="DA112" s="43">
        <f t="shared" si="53"/>
        <v>0</v>
      </c>
      <c r="DB112" s="43">
        <f t="shared" si="54"/>
        <v>0</v>
      </c>
      <c r="DC112" s="43">
        <f t="shared" si="55"/>
        <v>-19222288.600000001</v>
      </c>
      <c r="DD112" s="43">
        <f t="shared" si="57"/>
        <v>-667412351.59999979</v>
      </c>
    </row>
    <row r="113" spans="1:108" x14ac:dyDescent="0.15">
      <c r="A113" s="24" t="s">
        <v>163</v>
      </c>
      <c r="B113" s="25"/>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25">
        <f t="shared" si="29"/>
        <v>0</v>
      </c>
      <c r="AA113" s="25"/>
      <c r="AB113" s="24" t="s">
        <v>163</v>
      </c>
      <c r="AC113" s="25"/>
      <c r="AD113" s="25"/>
      <c r="AE113" s="25"/>
      <c r="AF113" s="25"/>
      <c r="AG113" s="25"/>
      <c r="AH113" s="25">
        <v>221778</v>
      </c>
      <c r="AI113" s="25"/>
      <c r="AJ113" s="25">
        <v>2187</v>
      </c>
      <c r="AK113" s="25">
        <v>7132000</v>
      </c>
      <c r="AL113" s="25"/>
      <c r="AM113" s="25">
        <v>466323</v>
      </c>
      <c r="AN113" s="25"/>
      <c r="AO113" s="25"/>
      <c r="AP113" s="25"/>
      <c r="AQ113" s="25">
        <v>11652319</v>
      </c>
      <c r="AR113" s="25"/>
      <c r="AS113" s="25"/>
      <c r="AT113" s="25"/>
      <c r="AU113" s="25"/>
      <c r="AV113" s="25"/>
      <c r="AW113" s="25">
        <v>39600</v>
      </c>
      <c r="AX113" s="25"/>
      <c r="AY113" s="25"/>
      <c r="AZ113" s="25"/>
      <c r="BA113" s="44">
        <f t="shared" si="30"/>
        <v>19514207</v>
      </c>
      <c r="BB113" s="44"/>
      <c r="BC113" s="24" t="s">
        <v>163</v>
      </c>
      <c r="BD113" s="42">
        <v>0</v>
      </c>
      <c r="BE113" s="42">
        <v>0</v>
      </c>
      <c r="BF113" s="42">
        <v>0</v>
      </c>
      <c r="BG113" s="42">
        <v>0</v>
      </c>
      <c r="BH113" s="42">
        <v>0</v>
      </c>
      <c r="BI113" s="42">
        <v>182122.2</v>
      </c>
      <c r="BJ113" s="42">
        <v>0</v>
      </c>
      <c r="BK113" s="42">
        <v>437.4</v>
      </c>
      <c r="BL113" s="42">
        <v>9057600</v>
      </c>
      <c r="BM113" s="42">
        <v>0</v>
      </c>
      <c r="BN113" s="42">
        <v>196613</v>
      </c>
      <c r="BO113" s="42">
        <v>177408</v>
      </c>
      <c r="BP113" s="42">
        <v>0</v>
      </c>
      <c r="BQ113" s="42">
        <v>0</v>
      </c>
      <c r="BR113" s="42">
        <v>9896201</v>
      </c>
      <c r="BS113" s="42">
        <v>0</v>
      </c>
      <c r="BT113" s="42">
        <v>0</v>
      </c>
      <c r="BU113" s="42">
        <v>0</v>
      </c>
      <c r="BV113" s="42">
        <v>0</v>
      </c>
      <c r="BW113" s="42">
        <v>0</v>
      </c>
      <c r="BX113" s="42">
        <v>7920</v>
      </c>
      <c r="BY113" s="42">
        <v>0</v>
      </c>
      <c r="BZ113" s="42">
        <v>47629</v>
      </c>
      <c r="CA113" s="42">
        <v>0</v>
      </c>
      <c r="CB113" s="28">
        <f t="shared" si="56"/>
        <v>19565930.600000001</v>
      </c>
      <c r="CD113" s="24" t="s">
        <v>163</v>
      </c>
      <c r="CE113" s="43">
        <f t="shared" si="31"/>
        <v>0</v>
      </c>
      <c r="CF113" s="43">
        <f t="shared" si="32"/>
        <v>0</v>
      </c>
      <c r="CG113" s="43">
        <f t="shared" si="33"/>
        <v>0</v>
      </c>
      <c r="CH113" s="43">
        <f t="shared" si="34"/>
        <v>0</v>
      </c>
      <c r="CI113" s="43">
        <f t="shared" si="35"/>
        <v>0</v>
      </c>
      <c r="CJ113" s="43">
        <f t="shared" si="36"/>
        <v>-182122.2</v>
      </c>
      <c r="CK113" s="43">
        <f t="shared" si="37"/>
        <v>0</v>
      </c>
      <c r="CL113" s="43">
        <f t="shared" si="38"/>
        <v>-437.4</v>
      </c>
      <c r="CM113" s="43">
        <f t="shared" si="39"/>
        <v>-9057600</v>
      </c>
      <c r="CN113" s="43">
        <f t="shared" si="40"/>
        <v>0</v>
      </c>
      <c r="CO113" s="43">
        <f t="shared" si="41"/>
        <v>-196613</v>
      </c>
      <c r="CP113" s="43">
        <f t="shared" si="42"/>
        <v>-177408</v>
      </c>
      <c r="CQ113" s="43">
        <f t="shared" si="43"/>
        <v>0</v>
      </c>
      <c r="CR113" s="43">
        <f t="shared" si="44"/>
        <v>0</v>
      </c>
      <c r="CS113" s="43">
        <f t="shared" si="45"/>
        <v>-9896201</v>
      </c>
      <c r="CT113" s="43">
        <f t="shared" si="46"/>
        <v>0</v>
      </c>
      <c r="CU113" s="43">
        <f t="shared" si="47"/>
        <v>0</v>
      </c>
      <c r="CV113" s="43">
        <f t="shared" si="48"/>
        <v>0</v>
      </c>
      <c r="CW113" s="43">
        <f t="shared" si="49"/>
        <v>0</v>
      </c>
      <c r="CX113" s="43">
        <f t="shared" si="50"/>
        <v>0</v>
      </c>
      <c r="CY113" s="43">
        <f t="shared" si="51"/>
        <v>-7920</v>
      </c>
      <c r="CZ113" s="43">
        <f t="shared" si="52"/>
        <v>0</v>
      </c>
      <c r="DA113" s="43">
        <f t="shared" si="53"/>
        <v>-47629</v>
      </c>
      <c r="DB113" s="43">
        <f t="shared" si="54"/>
        <v>0</v>
      </c>
      <c r="DC113" s="43">
        <f t="shared" si="55"/>
        <v>-19565930.600000001</v>
      </c>
      <c r="DD113" s="43">
        <f t="shared" si="57"/>
        <v>-686978282.19999981</v>
      </c>
    </row>
    <row r="114" spans="1:108" x14ac:dyDescent="0.15">
      <c r="A114" s="24" t="s">
        <v>164</v>
      </c>
      <c r="B114" s="25"/>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25">
        <f t="shared" si="29"/>
        <v>0</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-8853.2000000000007</v>
      </c>
      <c r="CK114" s="43">
        <f t="shared" si="37"/>
        <v>0</v>
      </c>
      <c r="CL114" s="43">
        <f t="shared" si="38"/>
        <v>0</v>
      </c>
      <c r="CM114" s="43">
        <f t="shared" si="39"/>
        <v>-8311600</v>
      </c>
      <c r="CN114" s="43">
        <f t="shared" si="40"/>
        <v>0</v>
      </c>
      <c r="CO114" s="43">
        <f t="shared" si="41"/>
        <v>-547112.80000000005</v>
      </c>
      <c r="CP114" s="43">
        <f t="shared" si="42"/>
        <v>-28600</v>
      </c>
      <c r="CQ114" s="43">
        <f t="shared" si="43"/>
        <v>0</v>
      </c>
      <c r="CR114" s="43">
        <f t="shared" si="44"/>
        <v>0</v>
      </c>
      <c r="CS114" s="43">
        <f t="shared" si="45"/>
        <v>-9809170.5999999996</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-18755002.600000001</v>
      </c>
      <c r="DD114" s="43">
        <f t="shared" si="57"/>
        <v>-705733284.79999983</v>
      </c>
    </row>
    <row r="115" spans="1:108" x14ac:dyDescent="0.15">
      <c r="A115" s="24" t="s">
        <v>165</v>
      </c>
      <c r="B115" s="25"/>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25">
        <f t="shared" si="29"/>
        <v>0</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0</v>
      </c>
      <c r="CK115" s="43">
        <f t="shared" si="37"/>
        <v>0</v>
      </c>
      <c r="CL115" s="43">
        <f t="shared" si="38"/>
        <v>0</v>
      </c>
      <c r="CM115" s="43">
        <f t="shared" si="39"/>
        <v>-8340800</v>
      </c>
      <c r="CN115" s="43">
        <f t="shared" si="40"/>
        <v>0</v>
      </c>
      <c r="CO115" s="43">
        <f t="shared" si="41"/>
        <v>-60588</v>
      </c>
      <c r="CP115" s="43">
        <f t="shared" si="42"/>
        <v>-1099143.2</v>
      </c>
      <c r="CQ115" s="43">
        <f t="shared" si="43"/>
        <v>0</v>
      </c>
      <c r="CR115" s="43">
        <f t="shared" si="44"/>
        <v>0</v>
      </c>
      <c r="CS115" s="43">
        <f t="shared" si="45"/>
        <v>-8142748.2000000002</v>
      </c>
      <c r="CT115" s="43">
        <f t="shared" si="46"/>
        <v>0</v>
      </c>
      <c r="CU115" s="43">
        <f t="shared" si="47"/>
        <v>0</v>
      </c>
      <c r="CV115" s="43">
        <f t="shared" si="48"/>
        <v>0</v>
      </c>
      <c r="CW115" s="43">
        <f t="shared" si="49"/>
        <v>0</v>
      </c>
      <c r="CX115" s="43">
        <f t="shared" si="50"/>
        <v>0</v>
      </c>
      <c r="CY115" s="43">
        <f t="shared" si="51"/>
        <v>-25615.4</v>
      </c>
      <c r="CZ115" s="43">
        <f t="shared" si="52"/>
        <v>0</v>
      </c>
      <c r="DA115" s="43">
        <f t="shared" si="53"/>
        <v>-63716</v>
      </c>
      <c r="DB115" s="43">
        <f t="shared" si="54"/>
        <v>0</v>
      </c>
      <c r="DC115" s="43">
        <f t="shared" si="55"/>
        <v>-17732610.799999997</v>
      </c>
      <c r="DD115" s="43">
        <f t="shared" si="57"/>
        <v>-723465895.59999979</v>
      </c>
    </row>
    <row r="116" spans="1:108" x14ac:dyDescent="0.15">
      <c r="A116" s="24" t="s">
        <v>166</v>
      </c>
      <c r="B116" s="25"/>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25">
        <f t="shared" si="29"/>
        <v>0</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-23487.8</v>
      </c>
      <c r="CM116" s="43">
        <f t="shared" si="39"/>
        <v>-8266160</v>
      </c>
      <c r="CN116" s="43">
        <f t="shared" si="40"/>
        <v>0</v>
      </c>
      <c r="CO116" s="43">
        <f t="shared" si="41"/>
        <v>-1184120.6000000001</v>
      </c>
      <c r="CP116" s="43">
        <f t="shared" si="42"/>
        <v>-50644.4</v>
      </c>
      <c r="CQ116" s="43">
        <f t="shared" si="43"/>
        <v>0</v>
      </c>
      <c r="CR116" s="43">
        <f t="shared" si="44"/>
        <v>0</v>
      </c>
      <c r="CS116" s="43">
        <f t="shared" si="45"/>
        <v>-7889301.5999999996</v>
      </c>
      <c r="CT116" s="43">
        <f t="shared" si="46"/>
        <v>0</v>
      </c>
      <c r="CU116" s="43">
        <f t="shared" si="47"/>
        <v>0</v>
      </c>
      <c r="CV116" s="43">
        <f t="shared" si="48"/>
        <v>0</v>
      </c>
      <c r="CW116" s="43">
        <f t="shared" si="49"/>
        <v>0</v>
      </c>
      <c r="CX116" s="43">
        <f t="shared" si="50"/>
        <v>0</v>
      </c>
      <c r="CY116" s="43">
        <f t="shared" si="51"/>
        <v>-9900</v>
      </c>
      <c r="CZ116" s="43">
        <f t="shared" si="52"/>
        <v>0</v>
      </c>
      <c r="DA116" s="43">
        <f t="shared" si="53"/>
        <v>-79359</v>
      </c>
      <c r="DB116" s="43">
        <f t="shared" si="54"/>
        <v>0</v>
      </c>
      <c r="DC116" s="43">
        <f t="shared" si="55"/>
        <v>-17624017.799999997</v>
      </c>
      <c r="DD116" s="43">
        <f t="shared" si="57"/>
        <v>-741089913.39999974</v>
      </c>
    </row>
    <row r="117" spans="1:108" x14ac:dyDescent="0.15">
      <c r="A117" s="24" t="s">
        <v>167</v>
      </c>
      <c r="B117" s="25"/>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25">
        <f t="shared" si="29"/>
        <v>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-9077920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-19427139</v>
      </c>
      <c r="DD117" s="29">
        <f t="shared" si="57"/>
        <v>-760517052.39999974</v>
      </c>
    </row>
    <row r="118" spans="1:108" x14ac:dyDescent="0.15">
      <c r="A118" s="24" t="s">
        <v>168</v>
      </c>
      <c r="B118" s="25"/>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25">
        <f t="shared" si="29"/>
        <v>0</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-11350400</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-21353636.199999999</v>
      </c>
      <c r="DD118" s="29">
        <f t="shared" si="57"/>
        <v>-781870688.59999979</v>
      </c>
    </row>
    <row r="119" spans="1:108" x14ac:dyDescent="0.15">
      <c r="A119" s="24" t="s">
        <v>169</v>
      </c>
      <c r="B119" s="25"/>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25">
        <f t="shared" si="29"/>
        <v>0</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-102410</v>
      </c>
      <c r="CK119" s="43">
        <f t="shared" si="37"/>
        <v>0</v>
      </c>
      <c r="CL119" s="43">
        <f t="shared" si="38"/>
        <v>0</v>
      </c>
      <c r="CM119" s="43">
        <f t="shared" si="39"/>
        <v>-11163360</v>
      </c>
      <c r="CN119" s="43">
        <f t="shared" si="40"/>
        <v>0</v>
      </c>
      <c r="CO119" s="43">
        <f t="shared" si="41"/>
        <v>-810409.4</v>
      </c>
      <c r="CP119" s="43">
        <f t="shared" si="42"/>
        <v>0</v>
      </c>
      <c r="CQ119" s="43">
        <f t="shared" si="43"/>
        <v>0</v>
      </c>
      <c r="CR119" s="43">
        <f t="shared" si="44"/>
        <v>0</v>
      </c>
      <c r="CS119" s="43">
        <f t="shared" si="45"/>
        <v>-9548546</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-21638141</v>
      </c>
      <c r="DD119" s="43">
        <f t="shared" si="57"/>
        <v>-803508829.59999979</v>
      </c>
    </row>
    <row r="120" spans="1:108" x14ac:dyDescent="0.15">
      <c r="A120" s="24" t="s">
        <v>170</v>
      </c>
      <c r="B120" s="25"/>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25">
        <f t="shared" si="29"/>
        <v>0</v>
      </c>
      <c r="AA120" s="25"/>
      <c r="AB120" s="24" t="s">
        <v>170</v>
      </c>
      <c r="AC120" s="25"/>
      <c r="AD120" s="25"/>
      <c r="AE120" s="25"/>
      <c r="AF120" s="25"/>
      <c r="AG120" s="25"/>
      <c r="AH120" s="25"/>
      <c r="AI120" s="25"/>
      <c r="AJ120" s="25"/>
      <c r="AK120" s="25">
        <v>8256000</v>
      </c>
      <c r="AL120" s="25"/>
      <c r="AM120" s="25">
        <v>35750</v>
      </c>
      <c r="AN120" s="25">
        <v>41912</v>
      </c>
      <c r="AO120" s="25"/>
      <c r="AP120" s="25"/>
      <c r="AQ120" s="25">
        <v>11527557</v>
      </c>
      <c r="AR120" s="25"/>
      <c r="AS120" s="25"/>
      <c r="AT120" s="25"/>
      <c r="AU120" s="25"/>
      <c r="AV120" s="25"/>
      <c r="AW120" s="25">
        <v>1760</v>
      </c>
      <c r="AX120" s="25"/>
      <c r="AY120" s="25"/>
      <c r="AZ120" s="25"/>
      <c r="BA120" s="44">
        <f t="shared" si="30"/>
        <v>19862979</v>
      </c>
      <c r="BB120" s="44"/>
      <c r="BC120" s="24"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8">
        <f t="shared" si="56"/>
        <v>23160719.800000001</v>
      </c>
      <c r="CD120" s="24" t="s">
        <v>170</v>
      </c>
      <c r="CE120" s="43">
        <f t="shared" si="31"/>
        <v>0</v>
      </c>
      <c r="CF120" s="43">
        <f t="shared" si="32"/>
        <v>0</v>
      </c>
      <c r="CG120" s="43">
        <f t="shared" si="33"/>
        <v>0</v>
      </c>
      <c r="CH120" s="43">
        <f t="shared" si="34"/>
        <v>0</v>
      </c>
      <c r="CI120" s="43">
        <f t="shared" si="35"/>
        <v>0</v>
      </c>
      <c r="CJ120" s="43">
        <f t="shared" si="36"/>
        <v>-128091.8</v>
      </c>
      <c r="CK120" s="43">
        <f t="shared" si="37"/>
        <v>0</v>
      </c>
      <c r="CL120" s="43">
        <f t="shared" si="38"/>
        <v>0</v>
      </c>
      <c r="CM120" s="43">
        <f t="shared" si="39"/>
        <v>-11016320</v>
      </c>
      <c r="CN120" s="43">
        <f t="shared" si="40"/>
        <v>0</v>
      </c>
      <c r="CO120" s="43">
        <f t="shared" si="41"/>
        <v>-194563.20000000001</v>
      </c>
      <c r="CP120" s="43">
        <f t="shared" si="42"/>
        <v>-1605478</v>
      </c>
      <c r="CQ120" s="43">
        <f t="shared" si="43"/>
        <v>0</v>
      </c>
      <c r="CR120" s="43">
        <f t="shared" si="44"/>
        <v>0</v>
      </c>
      <c r="CS120" s="43">
        <f t="shared" si="45"/>
        <v>-10091684.800000001</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-23160719.800000001</v>
      </c>
      <c r="DD120" s="43">
        <f t="shared" si="57"/>
        <v>-826669549.39999974</v>
      </c>
    </row>
    <row r="121" spans="1:108" x14ac:dyDescent="0.15">
      <c r="A121" s="24" t="s">
        <v>171</v>
      </c>
      <c r="B121" s="25"/>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25">
        <f t="shared" si="29"/>
        <v>0</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0</v>
      </c>
      <c r="CM121" s="43">
        <f t="shared" si="39"/>
        <v>-9817600</v>
      </c>
      <c r="CN121" s="43">
        <f t="shared" si="40"/>
        <v>0</v>
      </c>
      <c r="CO121" s="43">
        <f t="shared" si="41"/>
        <v>-262015.2</v>
      </c>
      <c r="CP121" s="43">
        <f t="shared" si="42"/>
        <v>-28600</v>
      </c>
      <c r="CQ121" s="43">
        <f t="shared" si="43"/>
        <v>0</v>
      </c>
      <c r="CR121" s="43">
        <f t="shared" si="44"/>
        <v>0</v>
      </c>
      <c r="CS121" s="43">
        <f t="shared" si="45"/>
        <v>-9875849.8000000007</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-20075594</v>
      </c>
      <c r="DD121" s="43">
        <f t="shared" si="57"/>
        <v>-846745143.39999974</v>
      </c>
    </row>
    <row r="122" spans="1:108" x14ac:dyDescent="0.15">
      <c r="A122" s="24" t="s">
        <v>172</v>
      </c>
      <c r="B122" s="25"/>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25">
        <f t="shared" si="29"/>
        <v>0</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-275644.59999999998</v>
      </c>
      <c r="CK122" s="43">
        <f t="shared" si="37"/>
        <v>0</v>
      </c>
      <c r="CL122" s="43">
        <f t="shared" si="38"/>
        <v>0</v>
      </c>
      <c r="CM122" s="43">
        <f t="shared" si="39"/>
        <v>-10970080</v>
      </c>
      <c r="CN122" s="43">
        <f t="shared" si="40"/>
        <v>0</v>
      </c>
      <c r="CO122" s="43">
        <f t="shared" si="41"/>
        <v>-164290.79999999999</v>
      </c>
      <c r="CP122" s="43">
        <f t="shared" si="42"/>
        <v>-1116632.3999999999</v>
      </c>
      <c r="CQ122" s="43">
        <f t="shared" si="43"/>
        <v>0</v>
      </c>
      <c r="CR122" s="43">
        <f t="shared" si="44"/>
        <v>0</v>
      </c>
      <c r="CS122" s="43">
        <f t="shared" si="45"/>
        <v>-10629284.4</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-23176860.600000001</v>
      </c>
      <c r="DD122" s="43">
        <f t="shared" si="57"/>
        <v>-869922003.99999976</v>
      </c>
    </row>
    <row r="123" spans="1:108" x14ac:dyDescent="0.15">
      <c r="A123" s="24" t="s">
        <v>173</v>
      </c>
      <c r="B123" s="25"/>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25">
        <f t="shared" si="29"/>
        <v>0</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-16001.4</v>
      </c>
      <c r="CM123" s="43">
        <f t="shared" si="39"/>
        <v>-10856800</v>
      </c>
      <c r="CN123" s="43">
        <f t="shared" si="40"/>
        <v>0</v>
      </c>
      <c r="CO123" s="43">
        <f t="shared" si="41"/>
        <v>-809180.6</v>
      </c>
      <c r="CP123" s="43">
        <f t="shared" si="42"/>
        <v>-1944945.6</v>
      </c>
      <c r="CQ123" s="43">
        <f t="shared" si="43"/>
        <v>0</v>
      </c>
      <c r="CR123" s="43">
        <f t="shared" si="44"/>
        <v>0</v>
      </c>
      <c r="CS123" s="43">
        <f t="shared" si="45"/>
        <v>-12853981.6</v>
      </c>
      <c r="CT123" s="43">
        <f t="shared" si="46"/>
        <v>0</v>
      </c>
      <c r="CU123" s="43">
        <f t="shared" si="47"/>
        <v>0</v>
      </c>
      <c r="CV123" s="43">
        <f t="shared" si="48"/>
        <v>0</v>
      </c>
      <c r="CW123" s="43">
        <f t="shared" si="49"/>
        <v>0</v>
      </c>
      <c r="CX123" s="43">
        <f t="shared" si="50"/>
        <v>0</v>
      </c>
      <c r="CY123" s="43">
        <f t="shared" si="51"/>
        <v>-18079.599999999999</v>
      </c>
      <c r="CZ123" s="43">
        <f t="shared" si="52"/>
        <v>0</v>
      </c>
      <c r="DA123" s="43">
        <f t="shared" si="53"/>
        <v>-13508</v>
      </c>
      <c r="DB123" s="43">
        <f t="shared" si="54"/>
        <v>0</v>
      </c>
      <c r="DC123" s="43">
        <f t="shared" si="55"/>
        <v>-27043295.200000003</v>
      </c>
      <c r="DD123" s="43">
        <f t="shared" si="57"/>
        <v>-896965299.19999981</v>
      </c>
    </row>
    <row r="124" spans="1:108" x14ac:dyDescent="0.15">
      <c r="A124" s="24" t="s">
        <v>174</v>
      </c>
      <c r="B124" s="25"/>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25">
        <f t="shared" si="29"/>
        <v>0</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-12197760</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-24726776.600000001</v>
      </c>
      <c r="DD124" s="29">
        <f t="shared" si="57"/>
        <v>-921692075.79999983</v>
      </c>
    </row>
    <row r="125" spans="1:108" x14ac:dyDescent="0.15">
      <c r="A125" s="24" t="s">
        <v>175</v>
      </c>
      <c r="B125" s="25"/>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25">
        <f t="shared" si="29"/>
        <v>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-14073600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-26312224.600000001</v>
      </c>
      <c r="DD125" s="29">
        <f t="shared" si="57"/>
        <v>-948004300.39999986</v>
      </c>
    </row>
    <row r="126" spans="1:108" x14ac:dyDescent="0.15">
      <c r="A126" s="24" t="s">
        <v>176</v>
      </c>
      <c r="B126" s="25"/>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25">
        <f t="shared" si="29"/>
        <v>0</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-76546.8</v>
      </c>
      <c r="CK126" s="43">
        <f t="shared" si="37"/>
        <v>0</v>
      </c>
      <c r="CL126" s="43">
        <f t="shared" si="38"/>
        <v>-1821.6</v>
      </c>
      <c r="CM126" s="43">
        <f t="shared" si="39"/>
        <v>-15919200</v>
      </c>
      <c r="CN126" s="43">
        <f t="shared" si="40"/>
        <v>0</v>
      </c>
      <c r="CO126" s="43">
        <f t="shared" si="41"/>
        <v>-194321.4</v>
      </c>
      <c r="CP126" s="43">
        <f t="shared" si="42"/>
        <v>-7150</v>
      </c>
      <c r="CQ126" s="43">
        <f t="shared" si="43"/>
        <v>0</v>
      </c>
      <c r="CR126" s="43">
        <f t="shared" si="44"/>
        <v>0</v>
      </c>
      <c r="CS126" s="43">
        <f t="shared" si="45"/>
        <v>-10034914.4</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-26586047.200000003</v>
      </c>
      <c r="DD126" s="43">
        <f t="shared" si="57"/>
        <v>-974590347.5999999</v>
      </c>
    </row>
    <row r="127" spans="1:108" x14ac:dyDescent="0.15">
      <c r="A127" s="24" t="s">
        <v>177</v>
      </c>
      <c r="B127" s="25"/>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25">
        <f t="shared" si="29"/>
        <v>0</v>
      </c>
      <c r="AA127" s="25"/>
      <c r="AB127" s="24" t="s">
        <v>177</v>
      </c>
      <c r="AC127" s="25"/>
      <c r="AD127" s="25"/>
      <c r="AE127" s="25"/>
      <c r="AF127" s="25"/>
      <c r="AG127" s="25"/>
      <c r="AH127" s="25">
        <v>277713</v>
      </c>
      <c r="AI127" s="25"/>
      <c r="AJ127" s="25">
        <v>49199</v>
      </c>
      <c r="AK127" s="25">
        <v>10940000</v>
      </c>
      <c r="AL127" s="25"/>
      <c r="AM127" s="25">
        <v>1447208</v>
      </c>
      <c r="AN127" s="25">
        <v>39818</v>
      </c>
      <c r="AO127" s="25"/>
      <c r="AP127" s="25"/>
      <c r="AQ127" s="25">
        <v>15726216</v>
      </c>
      <c r="AR127" s="25"/>
      <c r="AS127" s="25"/>
      <c r="AT127" s="25"/>
      <c r="AU127" s="25"/>
      <c r="AV127" s="25"/>
      <c r="AW127" s="25"/>
      <c r="AX127" s="25"/>
      <c r="AY127" s="25">
        <v>1320000</v>
      </c>
      <c r="AZ127" s="25"/>
      <c r="BA127" s="44">
        <f t="shared" si="30"/>
        <v>29800154</v>
      </c>
      <c r="BB127" s="44"/>
      <c r="BC127" s="24" t="s">
        <v>177</v>
      </c>
      <c r="BD127" s="42">
        <v>0</v>
      </c>
      <c r="BE127" s="42">
        <v>0</v>
      </c>
      <c r="BF127" s="42">
        <v>0</v>
      </c>
      <c r="BG127" s="42">
        <v>0</v>
      </c>
      <c r="BH127" s="42">
        <v>0</v>
      </c>
      <c r="BI127" s="42">
        <v>176868.6</v>
      </c>
      <c r="BJ127" s="42">
        <v>0</v>
      </c>
      <c r="BK127" s="42">
        <v>9839.7999999999993</v>
      </c>
      <c r="BL127" s="42">
        <v>16357600</v>
      </c>
      <c r="BM127" s="42">
        <v>0</v>
      </c>
      <c r="BN127" s="42">
        <v>498941.6</v>
      </c>
      <c r="BO127" s="42">
        <v>2139253.2000000002</v>
      </c>
      <c r="BP127" s="42">
        <v>0</v>
      </c>
      <c r="BQ127" s="42">
        <v>0</v>
      </c>
      <c r="BR127" s="42">
        <v>12056582.4</v>
      </c>
      <c r="BS127" s="42">
        <v>0</v>
      </c>
      <c r="BT127" s="42">
        <v>0</v>
      </c>
      <c r="BU127" s="42">
        <v>0</v>
      </c>
      <c r="BV127" s="42">
        <v>0</v>
      </c>
      <c r="BW127" s="42">
        <v>0</v>
      </c>
      <c r="BX127" s="42">
        <v>56172.6</v>
      </c>
      <c r="BY127" s="42">
        <v>0</v>
      </c>
      <c r="BZ127" s="42">
        <v>572855</v>
      </c>
      <c r="CA127" s="42">
        <v>0</v>
      </c>
      <c r="CB127" s="28">
        <f t="shared" si="56"/>
        <v>31868113.200000003</v>
      </c>
      <c r="CD127" s="24" t="s">
        <v>177</v>
      </c>
      <c r="CE127" s="43">
        <f t="shared" si="31"/>
        <v>0</v>
      </c>
      <c r="CF127" s="43">
        <f t="shared" si="32"/>
        <v>0</v>
      </c>
      <c r="CG127" s="43">
        <f t="shared" si="33"/>
        <v>0</v>
      </c>
      <c r="CH127" s="43">
        <f t="shared" si="34"/>
        <v>0</v>
      </c>
      <c r="CI127" s="43">
        <f t="shared" si="35"/>
        <v>0</v>
      </c>
      <c r="CJ127" s="43">
        <f t="shared" si="36"/>
        <v>-176868.6</v>
      </c>
      <c r="CK127" s="43">
        <f t="shared" si="37"/>
        <v>0</v>
      </c>
      <c r="CL127" s="43">
        <f t="shared" si="38"/>
        <v>-9839.7999999999993</v>
      </c>
      <c r="CM127" s="43">
        <f t="shared" si="39"/>
        <v>-16357600</v>
      </c>
      <c r="CN127" s="43">
        <f t="shared" si="40"/>
        <v>0</v>
      </c>
      <c r="CO127" s="43">
        <f t="shared" si="41"/>
        <v>-498941.6</v>
      </c>
      <c r="CP127" s="43">
        <f t="shared" si="42"/>
        <v>-2139253.2000000002</v>
      </c>
      <c r="CQ127" s="43">
        <f t="shared" si="43"/>
        <v>0</v>
      </c>
      <c r="CR127" s="43">
        <f t="shared" si="44"/>
        <v>0</v>
      </c>
      <c r="CS127" s="43">
        <f t="shared" si="45"/>
        <v>-12056582.4</v>
      </c>
      <c r="CT127" s="43">
        <f t="shared" si="46"/>
        <v>0</v>
      </c>
      <c r="CU127" s="43">
        <f t="shared" si="47"/>
        <v>0</v>
      </c>
      <c r="CV127" s="43">
        <f t="shared" si="48"/>
        <v>0</v>
      </c>
      <c r="CW127" s="43">
        <f t="shared" si="49"/>
        <v>0</v>
      </c>
      <c r="CX127" s="43">
        <f t="shared" si="50"/>
        <v>0</v>
      </c>
      <c r="CY127" s="43">
        <f t="shared" si="51"/>
        <v>-56172.6</v>
      </c>
      <c r="CZ127" s="43">
        <f t="shared" si="52"/>
        <v>0</v>
      </c>
      <c r="DA127" s="43">
        <f t="shared" si="53"/>
        <v>-572855</v>
      </c>
      <c r="DB127" s="43">
        <f t="shared" si="54"/>
        <v>0</v>
      </c>
      <c r="DC127" s="43">
        <f t="shared" si="55"/>
        <v>-31868113.200000003</v>
      </c>
      <c r="DD127" s="43">
        <f t="shared" si="57"/>
        <v>-1006458460.8</v>
      </c>
    </row>
    <row r="128" spans="1:108" x14ac:dyDescent="0.15">
      <c r="A128" s="24" t="s">
        <v>178</v>
      </c>
      <c r="B128" s="25"/>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25">
        <f t="shared" si="29"/>
        <v>0</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-36759.4</v>
      </c>
      <c r="CK128" s="43">
        <f t="shared" si="37"/>
        <v>0</v>
      </c>
      <c r="CL128" s="43">
        <f t="shared" si="38"/>
        <v>0</v>
      </c>
      <c r="CM128" s="43">
        <f t="shared" si="39"/>
        <v>-16133600</v>
      </c>
      <c r="CN128" s="43">
        <f t="shared" si="40"/>
        <v>0</v>
      </c>
      <c r="CO128" s="43">
        <f t="shared" si="41"/>
        <v>-199192.4</v>
      </c>
      <c r="CP128" s="43">
        <f t="shared" si="42"/>
        <v>0</v>
      </c>
      <c r="CQ128" s="43">
        <f t="shared" si="43"/>
        <v>0</v>
      </c>
      <c r="CR128" s="43">
        <f t="shared" si="44"/>
        <v>0</v>
      </c>
      <c r="CS128" s="43">
        <f t="shared" si="45"/>
        <v>-11562053.4</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-28568625.200000003</v>
      </c>
      <c r="DD128" s="43">
        <f t="shared" si="57"/>
        <v>-1035027086</v>
      </c>
    </row>
    <row r="129" spans="1:108" x14ac:dyDescent="0.15">
      <c r="A129" s="24" t="s">
        <v>179</v>
      </c>
      <c r="B129" s="25"/>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25">
        <f t="shared" si="29"/>
        <v>0</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-223881.2</v>
      </c>
      <c r="CK129" s="43">
        <f t="shared" si="37"/>
        <v>0</v>
      </c>
      <c r="CL129" s="43">
        <f t="shared" si="38"/>
        <v>-329.2</v>
      </c>
      <c r="CM129" s="43">
        <f t="shared" si="39"/>
        <v>-14806000</v>
      </c>
      <c r="CN129" s="43">
        <f t="shared" si="40"/>
        <v>0</v>
      </c>
      <c r="CO129" s="43">
        <f t="shared" si="41"/>
        <v>-31521.599999999999</v>
      </c>
      <c r="CP129" s="43">
        <f t="shared" si="42"/>
        <v>-57200</v>
      </c>
      <c r="CQ129" s="43">
        <f t="shared" si="43"/>
        <v>0</v>
      </c>
      <c r="CR129" s="43">
        <f t="shared" si="44"/>
        <v>0</v>
      </c>
      <c r="CS129" s="43">
        <f t="shared" si="45"/>
        <v>-13597540.199999999</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-30266081</v>
      </c>
      <c r="DD129" s="43">
        <f t="shared" si="57"/>
        <v>-1065293167</v>
      </c>
    </row>
    <row r="130" spans="1:108" x14ac:dyDescent="0.15">
      <c r="A130" s="24" t="s">
        <v>180</v>
      </c>
      <c r="B130" s="25"/>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25">
        <f t="shared" ref="Z130:Z193" si="58">SUM(B130:Y130)</f>
        <v>0</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-238067.20000000001</v>
      </c>
      <c r="CK130" s="43">
        <f t="shared" ref="CK130:CK193" si="66">H130-BJ130</f>
        <v>0</v>
      </c>
      <c r="CL130" s="43">
        <f t="shared" ref="CL130:CL193" si="67">I130-BK130</f>
        <v>0</v>
      </c>
      <c r="CM130" s="43">
        <f t="shared" ref="CM130:CM193" si="68">J130-BL130</f>
        <v>-14272400</v>
      </c>
      <c r="CN130" s="43">
        <f t="shared" ref="CN130:CN193" si="69">K130-BM130</f>
        <v>0</v>
      </c>
      <c r="CO130" s="43">
        <f t="shared" ref="CO130:CO193" si="70">L130-BN130</f>
        <v>-677030.2</v>
      </c>
      <c r="CP130" s="43">
        <f t="shared" ref="CP130:CP193" si="71">M130-BO130</f>
        <v>0</v>
      </c>
      <c r="CQ130" s="43">
        <f t="shared" ref="CQ130:CQ193" si="72">N130-BP130</f>
        <v>0</v>
      </c>
      <c r="CR130" s="43">
        <f t="shared" ref="CR130:CR193" si="73">O130-BQ130</f>
        <v>0</v>
      </c>
      <c r="CS130" s="43">
        <f t="shared" ref="CS130:CS193" si="74">P130-BR130</f>
        <v>-12784653.4</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-29308845.799999997</v>
      </c>
      <c r="DD130" s="43">
        <f t="shared" si="57"/>
        <v>-1094602012.8</v>
      </c>
    </row>
    <row r="131" spans="1:108" x14ac:dyDescent="0.15">
      <c r="A131" s="24" t="s">
        <v>181</v>
      </c>
      <c r="B131" s="25"/>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25">
        <f t="shared" si="58"/>
        <v>0</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-15728400</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-30127799</v>
      </c>
      <c r="DD131" s="43">
        <f t="shared" si="57"/>
        <v>-1124729811.8</v>
      </c>
    </row>
    <row r="132" spans="1:108" x14ac:dyDescent="0.15">
      <c r="A132" s="24" t="s">
        <v>182</v>
      </c>
      <c r="B132" s="25"/>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25">
        <f t="shared" si="58"/>
        <v>0</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-18294400</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-33079974.800000001</v>
      </c>
      <c r="DD132" s="29">
        <f t="shared" ref="DD132:DD195" si="86">DD131+DC132</f>
        <v>-1157809786.5999999</v>
      </c>
    </row>
    <row r="133" spans="1:108" x14ac:dyDescent="0.15">
      <c r="A133" s="24" t="s">
        <v>183</v>
      </c>
      <c r="B133" s="25"/>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25">
        <f t="shared" si="58"/>
        <v>0</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-295651</v>
      </c>
      <c r="CK133" s="43">
        <f t="shared" si="66"/>
        <v>0</v>
      </c>
      <c r="CL133" s="43">
        <f t="shared" si="67"/>
        <v>-1226.2</v>
      </c>
      <c r="CM133" s="43">
        <f t="shared" si="68"/>
        <v>-18295520</v>
      </c>
      <c r="CN133" s="43">
        <f t="shared" si="69"/>
        <v>0</v>
      </c>
      <c r="CO133" s="43">
        <f t="shared" si="70"/>
        <v>-229560.8</v>
      </c>
      <c r="CP133" s="43">
        <f t="shared" si="71"/>
        <v>-482134.4</v>
      </c>
      <c r="CQ133" s="43">
        <f t="shared" si="72"/>
        <v>0</v>
      </c>
      <c r="CR133" s="43">
        <f t="shared" si="73"/>
        <v>0</v>
      </c>
      <c r="CS133" s="43">
        <f t="shared" si="74"/>
        <v>-12042870</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-32630740.399999999</v>
      </c>
      <c r="DD133" s="43">
        <f t="shared" si="86"/>
        <v>-1190440527</v>
      </c>
    </row>
    <row r="134" spans="1:108" x14ac:dyDescent="0.15">
      <c r="A134" s="24" t="s">
        <v>184</v>
      </c>
      <c r="B134" s="25"/>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25">
        <f t="shared" si="58"/>
        <v>0</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-1903.8</v>
      </c>
      <c r="CM134" s="43">
        <f t="shared" si="68"/>
        <v>-17985600</v>
      </c>
      <c r="CN134" s="43">
        <f t="shared" si="69"/>
        <v>0</v>
      </c>
      <c r="CO134" s="43">
        <f t="shared" si="70"/>
        <v>-26906</v>
      </c>
      <c r="CP134" s="43">
        <f t="shared" si="71"/>
        <v>-4610.3999999999996</v>
      </c>
      <c r="CQ134" s="43">
        <f t="shared" si="72"/>
        <v>0</v>
      </c>
      <c r="CR134" s="43">
        <f t="shared" si="73"/>
        <v>0</v>
      </c>
      <c r="CS134" s="43">
        <f t="shared" si="74"/>
        <v>-12503363</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-32601994.599999998</v>
      </c>
      <c r="DD134" s="43">
        <f t="shared" si="86"/>
        <v>-1223042521.5999999</v>
      </c>
    </row>
    <row r="135" spans="1:108" x14ac:dyDescent="0.15">
      <c r="A135" s="24" t="s">
        <v>185</v>
      </c>
      <c r="B135" s="25"/>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25">
        <f t="shared" si="58"/>
        <v>0</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-73296</v>
      </c>
      <c r="CK135" s="43">
        <f t="shared" si="66"/>
        <v>0</v>
      </c>
      <c r="CL135" s="43">
        <f t="shared" si="67"/>
        <v>0</v>
      </c>
      <c r="CM135" s="43">
        <f t="shared" si="68"/>
        <v>-17346560</v>
      </c>
      <c r="CN135" s="43">
        <f t="shared" si="69"/>
        <v>0</v>
      </c>
      <c r="CO135" s="43">
        <f t="shared" si="70"/>
        <v>-91633.4</v>
      </c>
      <c r="CP135" s="43">
        <f t="shared" si="71"/>
        <v>0</v>
      </c>
      <c r="CQ135" s="43">
        <f t="shared" si="72"/>
        <v>0</v>
      </c>
      <c r="CR135" s="43">
        <f t="shared" si="73"/>
        <v>0</v>
      </c>
      <c r="CS135" s="43">
        <f t="shared" si="74"/>
        <v>-12337223.4</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-32183201.799999997</v>
      </c>
      <c r="DD135" s="43">
        <f t="shared" si="86"/>
        <v>-1255225723.3999999</v>
      </c>
    </row>
    <row r="136" spans="1:108" x14ac:dyDescent="0.15">
      <c r="A136" s="24" t="s">
        <v>186</v>
      </c>
      <c r="B136" s="25"/>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25">
        <f t="shared" si="58"/>
        <v>0</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-7128</v>
      </c>
      <c r="CM136" s="43">
        <f t="shared" si="68"/>
        <v>-17178800</v>
      </c>
      <c r="CN136" s="43">
        <f t="shared" si="69"/>
        <v>0</v>
      </c>
      <c r="CO136" s="43">
        <f t="shared" si="70"/>
        <v>-58913.599999999999</v>
      </c>
      <c r="CP136" s="43">
        <f t="shared" si="71"/>
        <v>0</v>
      </c>
      <c r="CQ136" s="43">
        <f t="shared" si="72"/>
        <v>0</v>
      </c>
      <c r="CR136" s="43">
        <f t="shared" si="73"/>
        <v>0</v>
      </c>
      <c r="CS136" s="43">
        <f t="shared" si="74"/>
        <v>-14869789</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-35184159</v>
      </c>
      <c r="DD136" s="43">
        <f t="shared" si="86"/>
        <v>-1290409882.3999999</v>
      </c>
    </row>
    <row r="137" spans="1:108" x14ac:dyDescent="0.15">
      <c r="A137" s="24" t="s">
        <v>187</v>
      </c>
      <c r="B137" s="25"/>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25">
        <f t="shared" si="58"/>
        <v>0</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0</v>
      </c>
      <c r="CK137" s="43">
        <f t="shared" si="66"/>
        <v>0</v>
      </c>
      <c r="CL137" s="43">
        <f t="shared" si="67"/>
        <v>-9379.2000000000007</v>
      </c>
      <c r="CM137" s="43">
        <f t="shared" si="68"/>
        <v>-16623360</v>
      </c>
      <c r="CN137" s="43">
        <f t="shared" si="69"/>
        <v>0</v>
      </c>
      <c r="CO137" s="43">
        <f t="shared" si="70"/>
        <v>-350754.8</v>
      </c>
      <c r="CP137" s="43">
        <f t="shared" si="71"/>
        <v>-553520</v>
      </c>
      <c r="CQ137" s="43">
        <f t="shared" si="72"/>
        <v>0</v>
      </c>
      <c r="CR137" s="43">
        <f t="shared" si="73"/>
        <v>0</v>
      </c>
      <c r="CS137" s="43">
        <f t="shared" si="74"/>
        <v>-12610932.199999999</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-32980742.199999999</v>
      </c>
      <c r="DD137" s="43">
        <f t="shared" si="86"/>
        <v>-1323390624.5999999</v>
      </c>
    </row>
    <row r="138" spans="1:108" x14ac:dyDescent="0.15">
      <c r="A138" s="24" t="s">
        <v>188</v>
      </c>
      <c r="B138" s="25"/>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25">
        <f t="shared" si="58"/>
        <v>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-17434800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-33872486.599999994</v>
      </c>
      <c r="DD138" s="43">
        <f t="shared" si="86"/>
        <v>-1357263111.1999998</v>
      </c>
    </row>
    <row r="139" spans="1:108" x14ac:dyDescent="0.15">
      <c r="A139" s="24" t="s">
        <v>189</v>
      </c>
      <c r="B139" s="25"/>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25">
        <f t="shared" si="58"/>
        <v>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26"/>
      <c r="BC139" s="24" t="s">
        <v>189</v>
      </c>
      <c r="BD139" s="27">
        <v>0</v>
      </c>
      <c r="BE139" s="27">
        <v>193198</v>
      </c>
      <c r="BF139" s="27">
        <v>0</v>
      </c>
      <c r="BG139" s="27">
        <v>271300</v>
      </c>
      <c r="BH139" s="27">
        <v>0</v>
      </c>
      <c r="BI139" s="27">
        <v>62549</v>
      </c>
      <c r="BJ139" s="27">
        <v>0</v>
      </c>
      <c r="BK139" s="27">
        <v>0</v>
      </c>
      <c r="BL139" s="27">
        <v>18084400</v>
      </c>
      <c r="BM139" s="27">
        <v>0</v>
      </c>
      <c r="BN139" s="27">
        <v>190072.6</v>
      </c>
      <c r="BO139" s="27">
        <v>0</v>
      </c>
      <c r="BP139" s="27">
        <v>0</v>
      </c>
      <c r="BQ139" s="27">
        <v>0</v>
      </c>
      <c r="BR139" s="27">
        <v>11233604.6</v>
      </c>
      <c r="BS139" s="27">
        <v>0</v>
      </c>
      <c r="BT139" s="27">
        <v>0</v>
      </c>
      <c r="BU139" s="27">
        <v>0</v>
      </c>
      <c r="BV139" s="27">
        <v>0</v>
      </c>
      <c r="BW139" s="27">
        <v>0</v>
      </c>
      <c r="BX139" s="27">
        <v>0</v>
      </c>
      <c r="BY139" s="27">
        <v>0</v>
      </c>
      <c r="BZ139" s="27">
        <v>3640587</v>
      </c>
      <c r="CA139" s="27">
        <v>0</v>
      </c>
      <c r="CB139" s="28">
        <f t="shared" si="85"/>
        <v>33675711.200000003</v>
      </c>
      <c r="CD139" s="24" t="s">
        <v>189</v>
      </c>
      <c r="CE139" s="29">
        <f t="shared" si="60"/>
        <v>0</v>
      </c>
      <c r="CF139" s="29">
        <f t="shared" si="61"/>
        <v>-193198</v>
      </c>
      <c r="CG139" s="29">
        <f t="shared" si="62"/>
        <v>0</v>
      </c>
      <c r="CH139" s="29">
        <f t="shared" si="63"/>
        <v>-271300</v>
      </c>
      <c r="CI139" s="29">
        <f t="shared" si="64"/>
        <v>0</v>
      </c>
      <c r="CJ139" s="29">
        <f t="shared" si="65"/>
        <v>-62549</v>
      </c>
      <c r="CK139" s="29">
        <f t="shared" si="66"/>
        <v>0</v>
      </c>
      <c r="CL139" s="29">
        <f t="shared" si="67"/>
        <v>0</v>
      </c>
      <c r="CM139" s="29">
        <f t="shared" si="68"/>
        <v>-18084400</v>
      </c>
      <c r="CN139" s="29">
        <f t="shared" si="69"/>
        <v>0</v>
      </c>
      <c r="CO139" s="29">
        <f t="shared" si="70"/>
        <v>-190072.6</v>
      </c>
      <c r="CP139" s="29">
        <f t="shared" si="71"/>
        <v>0</v>
      </c>
      <c r="CQ139" s="29">
        <f t="shared" si="72"/>
        <v>0</v>
      </c>
      <c r="CR139" s="29">
        <f t="shared" si="73"/>
        <v>0</v>
      </c>
      <c r="CS139" s="29">
        <f t="shared" si="74"/>
        <v>-11233604.6</v>
      </c>
      <c r="CT139" s="29">
        <f t="shared" si="75"/>
        <v>0</v>
      </c>
      <c r="CU139" s="29">
        <f t="shared" si="76"/>
        <v>0</v>
      </c>
      <c r="CV139" s="29">
        <f t="shared" si="77"/>
        <v>0</v>
      </c>
      <c r="CW139" s="29">
        <f t="shared" si="78"/>
        <v>0</v>
      </c>
      <c r="CX139" s="29">
        <f t="shared" si="79"/>
        <v>0</v>
      </c>
      <c r="CY139" s="29">
        <f t="shared" si="80"/>
        <v>0</v>
      </c>
      <c r="CZ139" s="29">
        <f t="shared" si="81"/>
        <v>0</v>
      </c>
      <c r="DA139" s="29">
        <f t="shared" si="82"/>
        <v>-3640587</v>
      </c>
      <c r="DB139" s="29">
        <f t="shared" si="83"/>
        <v>0</v>
      </c>
      <c r="DC139" s="29">
        <f t="shared" si="84"/>
        <v>-33675711.200000003</v>
      </c>
      <c r="DD139" s="29">
        <f t="shared" si="86"/>
        <v>-1390938822.3999999</v>
      </c>
    </row>
    <row r="140" spans="1:108" x14ac:dyDescent="0.15">
      <c r="A140" s="24" t="s">
        <v>190</v>
      </c>
      <c r="B140" s="25"/>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25">
        <f t="shared" si="58"/>
        <v>0</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-123765.8</v>
      </c>
      <c r="CK140" s="43">
        <f t="shared" si="66"/>
        <v>0</v>
      </c>
      <c r="CL140" s="43">
        <f t="shared" si="67"/>
        <v>-7676.2</v>
      </c>
      <c r="CM140" s="43">
        <f t="shared" si="68"/>
        <v>-17684400</v>
      </c>
      <c r="CN140" s="43">
        <f t="shared" si="69"/>
        <v>0</v>
      </c>
      <c r="CO140" s="43">
        <f t="shared" si="70"/>
        <v>-109560</v>
      </c>
      <c r="CP140" s="43">
        <f t="shared" si="71"/>
        <v>0</v>
      </c>
      <c r="CQ140" s="43">
        <f t="shared" si="72"/>
        <v>0</v>
      </c>
      <c r="CR140" s="43">
        <f t="shared" si="73"/>
        <v>0</v>
      </c>
      <c r="CS140" s="43">
        <f t="shared" si="74"/>
        <v>-10156451.6</v>
      </c>
      <c r="CT140" s="43">
        <f t="shared" si="75"/>
        <v>0</v>
      </c>
      <c r="CU140" s="43">
        <f t="shared" si="76"/>
        <v>0</v>
      </c>
      <c r="CV140" s="43">
        <f t="shared" si="77"/>
        <v>0</v>
      </c>
      <c r="CW140" s="43">
        <f t="shared" si="78"/>
        <v>0</v>
      </c>
      <c r="CX140" s="43">
        <f t="shared" si="79"/>
        <v>0</v>
      </c>
      <c r="CY140" s="43">
        <f t="shared" si="80"/>
        <v>0</v>
      </c>
      <c r="CZ140" s="43">
        <f t="shared" si="81"/>
        <v>0</v>
      </c>
      <c r="DA140" s="43">
        <f t="shared" si="82"/>
        <v>-4408525</v>
      </c>
      <c r="DB140" s="43">
        <f t="shared" si="83"/>
        <v>0</v>
      </c>
      <c r="DC140" s="43">
        <f t="shared" si="84"/>
        <v>-33052218.600000001</v>
      </c>
      <c r="DD140" s="43">
        <f t="shared" si="86"/>
        <v>-1423991040.9999998</v>
      </c>
    </row>
    <row r="141" spans="1:108" x14ac:dyDescent="0.15">
      <c r="A141" s="24" t="s">
        <v>191</v>
      </c>
      <c r="B141" s="25"/>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25">
        <f t="shared" si="58"/>
        <v>0</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-17833760</v>
      </c>
      <c r="CN141" s="43">
        <f t="shared" si="69"/>
        <v>0</v>
      </c>
      <c r="CO141" s="43">
        <f t="shared" si="70"/>
        <v>-38807.599999999999</v>
      </c>
      <c r="CP141" s="43">
        <f t="shared" si="71"/>
        <v>0</v>
      </c>
      <c r="CQ141" s="43">
        <f t="shared" si="72"/>
        <v>0</v>
      </c>
      <c r="CR141" s="43">
        <f t="shared" si="73"/>
        <v>0</v>
      </c>
      <c r="CS141" s="43">
        <f t="shared" si="74"/>
        <v>-11619866.800000001</v>
      </c>
      <c r="CT141" s="43">
        <f t="shared" si="75"/>
        <v>0</v>
      </c>
      <c r="CU141" s="43">
        <f t="shared" si="76"/>
        <v>0</v>
      </c>
      <c r="CV141" s="43">
        <f t="shared" si="77"/>
        <v>0</v>
      </c>
      <c r="CW141" s="43">
        <f t="shared" si="78"/>
        <v>0</v>
      </c>
      <c r="CX141" s="43">
        <f t="shared" si="79"/>
        <v>0</v>
      </c>
      <c r="CY141" s="43">
        <f t="shared" si="80"/>
        <v>0</v>
      </c>
      <c r="CZ141" s="43">
        <f t="shared" si="81"/>
        <v>0</v>
      </c>
      <c r="DA141" s="43">
        <f t="shared" si="82"/>
        <v>-4860311</v>
      </c>
      <c r="DB141" s="43">
        <f t="shared" si="83"/>
        <v>0</v>
      </c>
      <c r="DC141" s="43">
        <f t="shared" si="84"/>
        <v>-34916276.799999997</v>
      </c>
      <c r="DD141" s="43">
        <f t="shared" si="86"/>
        <v>-1458907317.7999997</v>
      </c>
    </row>
    <row r="142" spans="1:108" x14ac:dyDescent="0.15">
      <c r="A142" s="24" t="s">
        <v>192</v>
      </c>
      <c r="B142" s="25"/>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25">
        <f t="shared" si="58"/>
        <v>0</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0</v>
      </c>
      <c r="CK142" s="43">
        <f t="shared" si="66"/>
        <v>0</v>
      </c>
      <c r="CL142" s="43">
        <f t="shared" si="67"/>
        <v>0</v>
      </c>
      <c r="CM142" s="43">
        <f t="shared" si="68"/>
        <v>-16919040</v>
      </c>
      <c r="CN142" s="43">
        <f t="shared" si="69"/>
        <v>0</v>
      </c>
      <c r="CO142" s="43">
        <f t="shared" si="70"/>
        <v>-325200</v>
      </c>
      <c r="CP142" s="43">
        <f t="shared" si="71"/>
        <v>-206976</v>
      </c>
      <c r="CQ142" s="43">
        <f t="shared" si="72"/>
        <v>0</v>
      </c>
      <c r="CR142" s="43">
        <f t="shared" si="73"/>
        <v>0</v>
      </c>
      <c r="CS142" s="43">
        <f t="shared" si="74"/>
        <v>-11351924.4</v>
      </c>
      <c r="CT142" s="43">
        <f t="shared" si="75"/>
        <v>0</v>
      </c>
      <c r="CU142" s="43">
        <f t="shared" si="76"/>
        <v>0</v>
      </c>
      <c r="CV142" s="43">
        <f t="shared" si="77"/>
        <v>0</v>
      </c>
      <c r="CW142" s="43">
        <f t="shared" si="78"/>
        <v>0</v>
      </c>
      <c r="CX142" s="43">
        <f t="shared" si="79"/>
        <v>0</v>
      </c>
      <c r="CY142" s="43">
        <f t="shared" si="80"/>
        <v>0</v>
      </c>
      <c r="CZ142" s="43">
        <f t="shared" si="81"/>
        <v>0</v>
      </c>
      <c r="DA142" s="43">
        <f t="shared" si="82"/>
        <v>-4737953</v>
      </c>
      <c r="DB142" s="43">
        <f t="shared" si="83"/>
        <v>0</v>
      </c>
      <c r="DC142" s="43">
        <f t="shared" si="84"/>
        <v>-34318125.399999999</v>
      </c>
      <c r="DD142" s="43">
        <f t="shared" si="86"/>
        <v>-1493225443.1999998</v>
      </c>
    </row>
    <row r="143" spans="1:108" x14ac:dyDescent="0.15">
      <c r="A143" s="24" t="s">
        <v>193</v>
      </c>
      <c r="B143" s="25"/>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25">
        <f t="shared" si="58"/>
        <v>0</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0</v>
      </c>
      <c r="CK143" s="43">
        <f t="shared" si="66"/>
        <v>0</v>
      </c>
      <c r="CL143" s="43">
        <f t="shared" si="67"/>
        <v>0</v>
      </c>
      <c r="CM143" s="43">
        <f t="shared" si="68"/>
        <v>-16064640</v>
      </c>
      <c r="CN143" s="43">
        <f t="shared" si="69"/>
        <v>0</v>
      </c>
      <c r="CO143" s="43">
        <f t="shared" si="70"/>
        <v>-42900</v>
      </c>
      <c r="CP143" s="43">
        <f t="shared" si="71"/>
        <v>-100100</v>
      </c>
      <c r="CQ143" s="43">
        <f t="shared" si="72"/>
        <v>0</v>
      </c>
      <c r="CR143" s="43">
        <f t="shared" si="73"/>
        <v>0</v>
      </c>
      <c r="CS143" s="43">
        <f t="shared" si="74"/>
        <v>-12650578.4</v>
      </c>
      <c r="CT143" s="43">
        <f t="shared" si="75"/>
        <v>0</v>
      </c>
      <c r="CU143" s="43">
        <f t="shared" si="76"/>
        <v>0</v>
      </c>
      <c r="CV143" s="43">
        <f t="shared" si="77"/>
        <v>0</v>
      </c>
      <c r="CW143" s="43">
        <f t="shared" si="78"/>
        <v>0</v>
      </c>
      <c r="CX143" s="43">
        <f t="shared" si="79"/>
        <v>0</v>
      </c>
      <c r="CY143" s="43">
        <f t="shared" si="80"/>
        <v>0</v>
      </c>
      <c r="CZ143" s="43">
        <f t="shared" si="81"/>
        <v>0</v>
      </c>
      <c r="DA143" s="43">
        <f t="shared" si="82"/>
        <v>-3492168.6</v>
      </c>
      <c r="DB143" s="43">
        <f t="shared" si="83"/>
        <v>0</v>
      </c>
      <c r="DC143" s="43">
        <f t="shared" si="84"/>
        <v>-33032051</v>
      </c>
      <c r="DD143" s="43">
        <f t="shared" si="86"/>
        <v>-1526257494.1999998</v>
      </c>
    </row>
    <row r="144" spans="1:108" x14ac:dyDescent="0.15">
      <c r="A144" s="24" t="s">
        <v>194</v>
      </c>
      <c r="B144" s="25"/>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25">
        <f t="shared" si="58"/>
        <v>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0</v>
      </c>
      <c r="CK144" s="43">
        <f t="shared" si="66"/>
        <v>0</v>
      </c>
      <c r="CL144" s="43">
        <f t="shared" si="67"/>
        <v>-7427.2</v>
      </c>
      <c r="CM144" s="43">
        <f t="shared" si="68"/>
        <v>-16038400</v>
      </c>
      <c r="CN144" s="43">
        <f t="shared" si="69"/>
        <v>0</v>
      </c>
      <c r="CO144" s="43">
        <f t="shared" si="70"/>
        <v>0</v>
      </c>
      <c r="CP144" s="43">
        <f t="shared" si="71"/>
        <v>0</v>
      </c>
      <c r="CQ144" s="43">
        <f t="shared" si="72"/>
        <v>0</v>
      </c>
      <c r="CR144" s="43">
        <f t="shared" si="73"/>
        <v>0</v>
      </c>
      <c r="CS144" s="43">
        <f t="shared" si="74"/>
        <v>-10674975.800000001</v>
      </c>
      <c r="CT144" s="43">
        <f t="shared" si="75"/>
        <v>0</v>
      </c>
      <c r="CU144" s="43">
        <f t="shared" si="76"/>
        <v>0</v>
      </c>
      <c r="CV144" s="43">
        <f t="shared" si="77"/>
        <v>0</v>
      </c>
      <c r="CW144" s="43">
        <f t="shared" si="78"/>
        <v>0</v>
      </c>
      <c r="CX144" s="43">
        <f t="shared" si="79"/>
        <v>0</v>
      </c>
      <c r="CY144" s="43">
        <f t="shared" si="80"/>
        <v>0</v>
      </c>
      <c r="CZ144" s="43">
        <f t="shared" si="81"/>
        <v>-8000</v>
      </c>
      <c r="DA144" s="43">
        <f t="shared" si="82"/>
        <v>-4585624</v>
      </c>
      <c r="DB144" s="43">
        <f t="shared" si="83"/>
        <v>0</v>
      </c>
      <c r="DC144" s="43">
        <f t="shared" si="84"/>
        <v>-31808145</v>
      </c>
      <c r="DD144" s="43">
        <f t="shared" si="86"/>
        <v>-1558065639.1999998</v>
      </c>
    </row>
    <row r="145" spans="1:108" x14ac:dyDescent="0.15">
      <c r="A145" s="24" t="s">
        <v>195</v>
      </c>
      <c r="B145" s="25"/>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25">
        <f t="shared" si="58"/>
        <v>0</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-18305200</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-4841457</v>
      </c>
      <c r="DB145" s="29">
        <f t="shared" si="83"/>
        <v>0</v>
      </c>
      <c r="DC145" s="29">
        <f t="shared" si="84"/>
        <v>-36668579</v>
      </c>
      <c r="DD145" s="29">
        <f t="shared" si="86"/>
        <v>-1594734218.1999998</v>
      </c>
    </row>
    <row r="146" spans="1:108" x14ac:dyDescent="0.15">
      <c r="A146" s="24" t="s">
        <v>196</v>
      </c>
      <c r="B146" s="25"/>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25">
        <f t="shared" si="58"/>
        <v>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-16906200</v>
      </c>
      <c r="CN146" s="29">
        <f t="shared" si="69"/>
        <v>0</v>
      </c>
      <c r="CO146" s="29">
        <f t="shared" si="70"/>
        <v>0</v>
      </c>
      <c r="CP146" s="29">
        <f t="shared" si="71"/>
        <v>0</v>
      </c>
      <c r="CQ146" s="29">
        <f t="shared" si="72"/>
        <v>0</v>
      </c>
      <c r="CR146" s="29">
        <f t="shared" si="73"/>
        <v>0</v>
      </c>
      <c r="CS146" s="29">
        <f t="shared" si="74"/>
        <v>-10218173.4</v>
      </c>
      <c r="CT146" s="29">
        <f t="shared" si="75"/>
        <v>0</v>
      </c>
      <c r="CU146" s="29">
        <f t="shared" si="76"/>
        <v>0</v>
      </c>
      <c r="CV146" s="29">
        <f t="shared" si="77"/>
        <v>0</v>
      </c>
      <c r="CW146" s="29">
        <f t="shared" si="78"/>
        <v>0</v>
      </c>
      <c r="CX146" s="29">
        <f t="shared" si="79"/>
        <v>0</v>
      </c>
      <c r="CY146" s="29">
        <f t="shared" si="80"/>
        <v>0</v>
      </c>
      <c r="CZ146" s="29">
        <f t="shared" si="81"/>
        <v>0</v>
      </c>
      <c r="DA146" s="29">
        <f t="shared" si="82"/>
        <v>-4109987</v>
      </c>
      <c r="DB146" s="29">
        <f t="shared" si="83"/>
        <v>0</v>
      </c>
      <c r="DC146" s="29">
        <f t="shared" si="84"/>
        <v>-32422014.200000003</v>
      </c>
      <c r="DD146" s="29">
        <f t="shared" si="86"/>
        <v>-1627156232.3999999</v>
      </c>
    </row>
    <row r="147" spans="1:108" x14ac:dyDescent="0.15">
      <c r="A147" s="24" t="s">
        <v>197</v>
      </c>
      <c r="B147" s="25"/>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25">
        <f t="shared" si="58"/>
        <v>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26"/>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29">
        <f t="shared" si="64"/>
        <v>0</v>
      </c>
      <c r="CJ147" s="43">
        <f t="shared" si="65"/>
        <v>0</v>
      </c>
      <c r="CK147" s="43">
        <f t="shared" si="66"/>
        <v>0</v>
      </c>
      <c r="CL147" s="43">
        <f t="shared" si="67"/>
        <v>0</v>
      </c>
      <c r="CM147" s="43">
        <f t="shared" si="68"/>
        <v>-17944800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-16000</v>
      </c>
      <c r="DA147" s="43">
        <f t="shared" si="82"/>
        <v>-4047252</v>
      </c>
      <c r="DB147" s="43">
        <f t="shared" si="83"/>
        <v>0</v>
      </c>
      <c r="DC147" s="43">
        <f t="shared" si="84"/>
        <v>-32786076.800000001</v>
      </c>
      <c r="DD147" s="43">
        <f t="shared" si="86"/>
        <v>-1659942309.1999998</v>
      </c>
    </row>
    <row r="148" spans="1:108" x14ac:dyDescent="0.15">
      <c r="A148" s="24" t="s">
        <v>198</v>
      </c>
      <c r="B148" s="25"/>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25">
        <f t="shared" si="58"/>
        <v>0</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-5227.2</v>
      </c>
      <c r="CM148" s="43">
        <f t="shared" si="68"/>
        <v>-17279600</v>
      </c>
      <c r="CN148" s="43">
        <f t="shared" si="69"/>
        <v>0</v>
      </c>
      <c r="CO148" s="43">
        <f t="shared" si="70"/>
        <v>0</v>
      </c>
      <c r="CP148" s="43">
        <f t="shared" si="71"/>
        <v>0</v>
      </c>
      <c r="CQ148" s="43">
        <f t="shared" si="72"/>
        <v>0</v>
      </c>
      <c r="CR148" s="43">
        <f t="shared" si="73"/>
        <v>0</v>
      </c>
      <c r="CS148" s="43">
        <f t="shared" si="74"/>
        <v>-6957175.2000000002</v>
      </c>
      <c r="CT148" s="43">
        <f t="shared" si="75"/>
        <v>0</v>
      </c>
      <c r="CU148" s="43">
        <f t="shared" si="76"/>
        <v>0</v>
      </c>
      <c r="CV148" s="43">
        <f t="shared" si="77"/>
        <v>0</v>
      </c>
      <c r="CW148" s="43">
        <f t="shared" si="78"/>
        <v>0</v>
      </c>
      <c r="CX148" s="43">
        <f t="shared" si="79"/>
        <v>0</v>
      </c>
      <c r="CY148" s="43">
        <f t="shared" si="80"/>
        <v>0</v>
      </c>
      <c r="CZ148" s="43">
        <f t="shared" si="81"/>
        <v>-24000</v>
      </c>
      <c r="DA148" s="43">
        <f t="shared" si="82"/>
        <v>-4714694</v>
      </c>
      <c r="DB148" s="43">
        <f t="shared" si="83"/>
        <v>0</v>
      </c>
      <c r="DC148" s="43">
        <f t="shared" si="84"/>
        <v>-30487569.399999999</v>
      </c>
      <c r="DD148" s="43">
        <f t="shared" si="86"/>
        <v>-1690429878.5999999</v>
      </c>
    </row>
    <row r="149" spans="1:108" x14ac:dyDescent="0.15">
      <c r="A149" s="24" t="s">
        <v>199</v>
      </c>
      <c r="B149" s="25"/>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25">
        <f t="shared" si="58"/>
        <v>0</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-371588</v>
      </c>
      <c r="CG149" s="29">
        <f t="shared" si="62"/>
        <v>0</v>
      </c>
      <c r="CH149" s="29">
        <f t="shared" si="63"/>
        <v>-620000</v>
      </c>
      <c r="CI149" s="29">
        <f t="shared" si="64"/>
        <v>0</v>
      </c>
      <c r="CJ149" s="29">
        <f t="shared" si="65"/>
        <v>0</v>
      </c>
      <c r="CK149" s="29">
        <f t="shared" si="66"/>
        <v>0</v>
      </c>
      <c r="CL149" s="29">
        <f t="shared" si="67"/>
        <v>-1530.4</v>
      </c>
      <c r="CM149" s="29">
        <f t="shared" si="68"/>
        <v>-16388400</v>
      </c>
      <c r="CN149" s="29">
        <f t="shared" si="69"/>
        <v>0</v>
      </c>
      <c r="CO149" s="29">
        <f t="shared" si="70"/>
        <v>0</v>
      </c>
      <c r="CP149" s="29">
        <f t="shared" si="71"/>
        <v>0</v>
      </c>
      <c r="CQ149" s="29">
        <f t="shared" si="72"/>
        <v>0</v>
      </c>
      <c r="CR149" s="29">
        <f t="shared" si="73"/>
        <v>0</v>
      </c>
      <c r="CS149" s="29">
        <f t="shared" si="74"/>
        <v>-11098754</v>
      </c>
      <c r="CT149" s="29">
        <f t="shared" si="75"/>
        <v>0</v>
      </c>
      <c r="CU149" s="29">
        <f t="shared" si="76"/>
        <v>0</v>
      </c>
      <c r="CV149" s="29">
        <f t="shared" si="77"/>
        <v>0</v>
      </c>
      <c r="CW149" s="29">
        <f t="shared" si="78"/>
        <v>0</v>
      </c>
      <c r="CX149" s="29">
        <f t="shared" si="79"/>
        <v>0</v>
      </c>
      <c r="CY149" s="29">
        <f t="shared" si="80"/>
        <v>-9345.6</v>
      </c>
      <c r="CZ149" s="29">
        <f t="shared" si="81"/>
        <v>-24000</v>
      </c>
      <c r="DA149" s="29">
        <f t="shared" si="82"/>
        <v>-4364264</v>
      </c>
      <c r="DB149" s="29">
        <f t="shared" si="83"/>
        <v>0</v>
      </c>
      <c r="DC149" s="29">
        <f t="shared" si="84"/>
        <v>-32877882</v>
      </c>
      <c r="DD149" s="29">
        <f t="shared" si="86"/>
        <v>-1723307760.5999999</v>
      </c>
    </row>
    <row r="150" spans="1:108" x14ac:dyDescent="0.15">
      <c r="A150" s="24" t="s">
        <v>200</v>
      </c>
      <c r="B150" s="25"/>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25">
        <f t="shared" si="58"/>
        <v>0</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-1454252</v>
      </c>
      <c r="CG150" s="43">
        <f t="shared" si="62"/>
        <v>0</v>
      </c>
      <c r="CH150" s="43">
        <f t="shared" si="63"/>
        <v>-224000</v>
      </c>
      <c r="CI150" s="43">
        <f t="shared" si="64"/>
        <v>0</v>
      </c>
      <c r="CJ150" s="43">
        <f t="shared" si="65"/>
        <v>0</v>
      </c>
      <c r="CK150" s="43">
        <f t="shared" si="66"/>
        <v>0</v>
      </c>
      <c r="CL150" s="43">
        <f t="shared" si="67"/>
        <v>-2864.4</v>
      </c>
      <c r="CM150" s="43">
        <f t="shared" si="68"/>
        <v>-14877200</v>
      </c>
      <c r="CN150" s="43">
        <f t="shared" si="69"/>
        <v>0</v>
      </c>
      <c r="CO150" s="43">
        <f t="shared" si="70"/>
        <v>-12352.2</v>
      </c>
      <c r="CP150" s="43">
        <f t="shared" si="71"/>
        <v>0</v>
      </c>
      <c r="CQ150" s="43">
        <f t="shared" si="72"/>
        <v>0</v>
      </c>
      <c r="CR150" s="43">
        <f t="shared" si="73"/>
        <v>0</v>
      </c>
      <c r="CS150" s="43">
        <f t="shared" si="74"/>
        <v>-7731665.4000000004</v>
      </c>
      <c r="CT150" s="43">
        <f t="shared" si="75"/>
        <v>0</v>
      </c>
      <c r="CU150" s="43">
        <f t="shared" si="76"/>
        <v>0</v>
      </c>
      <c r="CV150" s="43">
        <f t="shared" si="77"/>
        <v>0</v>
      </c>
      <c r="CW150" s="43">
        <f t="shared" si="78"/>
        <v>0</v>
      </c>
      <c r="CX150" s="43">
        <f t="shared" si="79"/>
        <v>0</v>
      </c>
      <c r="CY150" s="43">
        <f t="shared" si="80"/>
        <v>0</v>
      </c>
      <c r="CZ150" s="43">
        <f t="shared" si="81"/>
        <v>-24000</v>
      </c>
      <c r="DA150" s="43">
        <f t="shared" si="82"/>
        <v>-4153990</v>
      </c>
      <c r="DB150" s="43">
        <f t="shared" si="83"/>
        <v>0</v>
      </c>
      <c r="DC150" s="43">
        <f t="shared" si="84"/>
        <v>-28480324</v>
      </c>
      <c r="DD150" s="43">
        <f t="shared" si="86"/>
        <v>-1751788084.5999999</v>
      </c>
    </row>
    <row r="151" spans="1:108" x14ac:dyDescent="0.15">
      <c r="A151" s="24" t="s">
        <v>201</v>
      </c>
      <c r="B151" s="25"/>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25">
        <f t="shared" si="58"/>
        <v>0</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-1125540.3999999999</v>
      </c>
      <c r="CG151" s="43">
        <f t="shared" si="62"/>
        <v>0</v>
      </c>
      <c r="CH151" s="43">
        <f t="shared" si="63"/>
        <v>-296000</v>
      </c>
      <c r="CI151" s="43">
        <f t="shared" si="64"/>
        <v>0</v>
      </c>
      <c r="CJ151" s="43">
        <f t="shared" si="65"/>
        <v>0</v>
      </c>
      <c r="CK151" s="43">
        <f t="shared" si="66"/>
        <v>0</v>
      </c>
      <c r="CL151" s="43">
        <f t="shared" si="67"/>
        <v>-7345.8</v>
      </c>
      <c r="CM151" s="43">
        <f t="shared" si="68"/>
        <v>-14928400</v>
      </c>
      <c r="CN151" s="43">
        <f t="shared" si="69"/>
        <v>0</v>
      </c>
      <c r="CO151" s="43">
        <f t="shared" si="70"/>
        <v>0</v>
      </c>
      <c r="CP151" s="43">
        <f t="shared" si="71"/>
        <v>0</v>
      </c>
      <c r="CQ151" s="43">
        <f t="shared" si="72"/>
        <v>0</v>
      </c>
      <c r="CR151" s="43">
        <f t="shared" si="73"/>
        <v>0</v>
      </c>
      <c r="CS151" s="43">
        <f t="shared" si="74"/>
        <v>-11974533.4</v>
      </c>
      <c r="CT151" s="43">
        <f t="shared" si="75"/>
        <v>0</v>
      </c>
      <c r="CU151" s="43">
        <f t="shared" si="76"/>
        <v>0</v>
      </c>
      <c r="CV151" s="43">
        <f t="shared" si="77"/>
        <v>0</v>
      </c>
      <c r="CW151" s="43">
        <f t="shared" si="78"/>
        <v>0</v>
      </c>
      <c r="CX151" s="43">
        <f t="shared" si="79"/>
        <v>0</v>
      </c>
      <c r="CY151" s="43">
        <f t="shared" si="80"/>
        <v>0</v>
      </c>
      <c r="CZ151" s="43">
        <f t="shared" si="81"/>
        <v>-48000</v>
      </c>
      <c r="DA151" s="43">
        <f t="shared" si="82"/>
        <v>-4087470</v>
      </c>
      <c r="DB151" s="43">
        <f t="shared" si="83"/>
        <v>0</v>
      </c>
      <c r="DC151" s="43">
        <f t="shared" si="84"/>
        <v>-32467289.600000001</v>
      </c>
      <c r="DD151" s="43">
        <f t="shared" si="86"/>
        <v>-1784255374.1999998</v>
      </c>
    </row>
    <row r="152" spans="1:108" x14ac:dyDescent="0.15">
      <c r="A152" s="24" t="s">
        <v>202</v>
      </c>
      <c r="B152" s="25"/>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25">
        <f t="shared" si="58"/>
        <v>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-1124363</v>
      </c>
      <c r="CG152" s="43">
        <f t="shared" si="62"/>
        <v>0</v>
      </c>
      <c r="CH152" s="43">
        <f t="shared" si="63"/>
        <v>-344270</v>
      </c>
      <c r="CI152" s="43">
        <f t="shared" si="64"/>
        <v>0</v>
      </c>
      <c r="CJ152" s="43">
        <f t="shared" si="65"/>
        <v>-143.19999999999999</v>
      </c>
      <c r="CK152" s="43">
        <f t="shared" si="66"/>
        <v>0</v>
      </c>
      <c r="CL152" s="43">
        <f t="shared" si="67"/>
        <v>0</v>
      </c>
      <c r="CM152" s="43">
        <f t="shared" si="68"/>
        <v>-14381600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-32000</v>
      </c>
      <c r="DA152" s="43">
        <f t="shared" si="82"/>
        <v>-4600174</v>
      </c>
      <c r="DB152" s="43">
        <f t="shared" si="83"/>
        <v>0</v>
      </c>
      <c r="DC152" s="43">
        <f t="shared" si="84"/>
        <v>-28881710</v>
      </c>
      <c r="DD152" s="43">
        <f t="shared" si="86"/>
        <v>-1813137084.1999998</v>
      </c>
    </row>
    <row r="153" spans="1:108" x14ac:dyDescent="0.15">
      <c r="A153" s="24" t="s">
        <v>203</v>
      </c>
      <c r="B153" s="25"/>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25">
        <f t="shared" si="58"/>
        <v>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-17147200</v>
      </c>
      <c r="CN153" s="29">
        <f t="shared" si="69"/>
        <v>-167040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-4860099</v>
      </c>
      <c r="DB153" s="29">
        <f t="shared" si="83"/>
        <v>0</v>
      </c>
      <c r="DC153" s="29">
        <f t="shared" si="84"/>
        <v>-34853667.799999997</v>
      </c>
      <c r="DD153" s="29">
        <f t="shared" si="86"/>
        <v>-1847990751.9999998</v>
      </c>
    </row>
    <row r="154" spans="1:108" x14ac:dyDescent="0.15">
      <c r="A154" s="24" t="s">
        <v>204</v>
      </c>
      <c r="B154" s="25"/>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25">
        <f t="shared" si="58"/>
        <v>0</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-1895559</v>
      </c>
      <c r="CG154" s="43">
        <f t="shared" si="62"/>
        <v>0</v>
      </c>
      <c r="CH154" s="43">
        <f t="shared" si="63"/>
        <v>-890120</v>
      </c>
      <c r="CI154" s="29">
        <f t="shared" si="64"/>
        <v>0</v>
      </c>
      <c r="CJ154" s="43">
        <f t="shared" si="65"/>
        <v>-375.4</v>
      </c>
      <c r="CK154" s="43">
        <f t="shared" si="66"/>
        <v>0</v>
      </c>
      <c r="CL154" s="43">
        <f t="shared" si="67"/>
        <v>0</v>
      </c>
      <c r="CM154" s="43">
        <f t="shared" si="68"/>
        <v>-16352800</v>
      </c>
      <c r="CN154" s="43">
        <f t="shared" si="69"/>
        <v>-216000</v>
      </c>
      <c r="CO154" s="43">
        <f t="shared" si="70"/>
        <v>0</v>
      </c>
      <c r="CP154" s="43">
        <f t="shared" si="71"/>
        <v>0</v>
      </c>
      <c r="CQ154" s="43">
        <f t="shared" si="72"/>
        <v>0</v>
      </c>
      <c r="CR154" s="43">
        <f t="shared" si="73"/>
        <v>0</v>
      </c>
      <c r="CS154" s="43">
        <f t="shared" si="74"/>
        <v>-8794826.4000000004</v>
      </c>
      <c r="CT154" s="43">
        <f t="shared" si="75"/>
        <v>0</v>
      </c>
      <c r="CU154" s="43">
        <f t="shared" si="76"/>
        <v>0</v>
      </c>
      <c r="CV154" s="43">
        <f t="shared" si="77"/>
        <v>0</v>
      </c>
      <c r="CW154" s="43">
        <f t="shared" si="78"/>
        <v>0</v>
      </c>
      <c r="CX154" s="43">
        <f t="shared" si="79"/>
        <v>0</v>
      </c>
      <c r="CY154" s="43">
        <f t="shared" si="80"/>
        <v>0</v>
      </c>
      <c r="CZ154" s="43">
        <f t="shared" si="81"/>
        <v>-88000</v>
      </c>
      <c r="DA154" s="43">
        <f t="shared" si="82"/>
        <v>-4558468</v>
      </c>
      <c r="DB154" s="43">
        <f t="shared" si="83"/>
        <v>0</v>
      </c>
      <c r="DC154" s="43">
        <f t="shared" si="84"/>
        <v>-32796148.799999997</v>
      </c>
      <c r="DD154" s="43">
        <f t="shared" si="86"/>
        <v>-1880786900.7999997</v>
      </c>
    </row>
    <row r="155" spans="1:108" x14ac:dyDescent="0.15">
      <c r="A155" s="24" t="s">
        <v>205</v>
      </c>
      <c r="B155" s="25"/>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25">
        <f t="shared" si="58"/>
        <v>0</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-3318769</v>
      </c>
      <c r="CG155" s="43">
        <f t="shared" si="62"/>
        <v>0</v>
      </c>
      <c r="CH155" s="43">
        <f t="shared" si="63"/>
        <v>-545298</v>
      </c>
      <c r="CI155" s="43">
        <f t="shared" si="64"/>
        <v>0</v>
      </c>
      <c r="CJ155" s="43">
        <f t="shared" si="65"/>
        <v>0</v>
      </c>
      <c r="CK155" s="43">
        <f t="shared" si="66"/>
        <v>0</v>
      </c>
      <c r="CL155" s="43">
        <f t="shared" si="67"/>
        <v>0</v>
      </c>
      <c r="CM155" s="43">
        <f t="shared" si="68"/>
        <v>-16886800</v>
      </c>
      <c r="CN155" s="43">
        <f t="shared" si="69"/>
        <v>-672000</v>
      </c>
      <c r="CO155" s="43">
        <f t="shared" si="70"/>
        <v>0</v>
      </c>
      <c r="CP155" s="43">
        <f t="shared" si="71"/>
        <v>0</v>
      </c>
      <c r="CQ155" s="43">
        <f t="shared" si="72"/>
        <v>0</v>
      </c>
      <c r="CR155" s="43">
        <f t="shared" si="73"/>
        <v>0</v>
      </c>
      <c r="CS155" s="43">
        <f t="shared" si="74"/>
        <v>-9339522</v>
      </c>
      <c r="CT155" s="43">
        <f t="shared" si="75"/>
        <v>0</v>
      </c>
      <c r="CU155" s="43">
        <f t="shared" si="76"/>
        <v>0</v>
      </c>
      <c r="CV155" s="43">
        <f t="shared" si="77"/>
        <v>0</v>
      </c>
      <c r="CW155" s="43">
        <f t="shared" si="78"/>
        <v>0</v>
      </c>
      <c r="CX155" s="43">
        <f t="shared" si="79"/>
        <v>0</v>
      </c>
      <c r="CY155" s="43">
        <f t="shared" si="80"/>
        <v>0</v>
      </c>
      <c r="CZ155" s="43">
        <f t="shared" si="81"/>
        <v>-128000</v>
      </c>
      <c r="DA155" s="43">
        <f t="shared" si="82"/>
        <v>-4897542</v>
      </c>
      <c r="DB155" s="43">
        <f t="shared" si="83"/>
        <v>0</v>
      </c>
      <c r="DC155" s="43">
        <f t="shared" si="84"/>
        <v>-35787931</v>
      </c>
      <c r="DD155" s="43">
        <f t="shared" si="86"/>
        <v>-1916574831.7999997</v>
      </c>
    </row>
    <row r="156" spans="1:108" x14ac:dyDescent="0.15">
      <c r="A156" s="24" t="s">
        <v>206</v>
      </c>
      <c r="B156" s="25"/>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25">
        <f t="shared" si="58"/>
        <v>0</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-2478607</v>
      </c>
      <c r="CG156" s="43">
        <f t="shared" si="62"/>
        <v>0</v>
      </c>
      <c r="CH156" s="43">
        <f t="shared" si="63"/>
        <v>-741500</v>
      </c>
      <c r="CI156" s="43">
        <f t="shared" si="64"/>
        <v>0</v>
      </c>
      <c r="CJ156" s="43">
        <f t="shared" si="65"/>
        <v>0</v>
      </c>
      <c r="CK156" s="43">
        <f t="shared" si="66"/>
        <v>0</v>
      </c>
      <c r="CL156" s="43">
        <f t="shared" si="67"/>
        <v>-972.4</v>
      </c>
      <c r="CM156" s="43">
        <f t="shared" si="68"/>
        <v>-16873600</v>
      </c>
      <c r="CN156" s="43">
        <f t="shared" si="69"/>
        <v>-1278000</v>
      </c>
      <c r="CO156" s="43">
        <f t="shared" si="70"/>
        <v>0</v>
      </c>
      <c r="CP156" s="43">
        <f t="shared" si="71"/>
        <v>0</v>
      </c>
      <c r="CQ156" s="43">
        <f t="shared" si="72"/>
        <v>0</v>
      </c>
      <c r="CR156" s="43">
        <f t="shared" si="73"/>
        <v>0</v>
      </c>
      <c r="CS156" s="43">
        <f t="shared" si="74"/>
        <v>-10071819.6</v>
      </c>
      <c r="CT156" s="43">
        <f t="shared" si="75"/>
        <v>0</v>
      </c>
      <c r="CU156" s="43">
        <f t="shared" si="76"/>
        <v>0</v>
      </c>
      <c r="CV156" s="43">
        <f t="shared" si="77"/>
        <v>0</v>
      </c>
      <c r="CW156" s="43">
        <f t="shared" si="78"/>
        <v>0</v>
      </c>
      <c r="CX156" s="43">
        <f t="shared" si="79"/>
        <v>0</v>
      </c>
      <c r="CY156" s="43">
        <f t="shared" si="80"/>
        <v>0</v>
      </c>
      <c r="CZ156" s="43">
        <f t="shared" si="81"/>
        <v>-152000</v>
      </c>
      <c r="DA156" s="43">
        <f t="shared" si="82"/>
        <v>-4916236</v>
      </c>
      <c r="DB156" s="43">
        <f t="shared" si="83"/>
        <v>0</v>
      </c>
      <c r="DC156" s="43">
        <f t="shared" si="84"/>
        <v>-36512735</v>
      </c>
      <c r="DD156" s="43">
        <f t="shared" si="86"/>
        <v>-1953087566.7999997</v>
      </c>
    </row>
    <row r="157" spans="1:108" x14ac:dyDescent="0.15">
      <c r="A157" s="24" t="s">
        <v>207</v>
      </c>
      <c r="B157" s="25"/>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25">
        <f t="shared" si="58"/>
        <v>0</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-2501424</v>
      </c>
      <c r="CG157" s="43">
        <f t="shared" si="62"/>
        <v>0</v>
      </c>
      <c r="CH157" s="43">
        <f t="shared" si="63"/>
        <v>-432630</v>
      </c>
      <c r="CI157" s="43">
        <f t="shared" si="64"/>
        <v>0</v>
      </c>
      <c r="CJ157" s="43">
        <f t="shared" si="65"/>
        <v>0</v>
      </c>
      <c r="CK157" s="43">
        <f t="shared" si="66"/>
        <v>0</v>
      </c>
      <c r="CL157" s="43">
        <f t="shared" si="67"/>
        <v>0</v>
      </c>
      <c r="CM157" s="43">
        <f t="shared" si="68"/>
        <v>-15563600</v>
      </c>
      <c r="CN157" s="43">
        <f t="shared" si="69"/>
        <v>-1536000</v>
      </c>
      <c r="CO157" s="43">
        <f t="shared" si="70"/>
        <v>0</v>
      </c>
      <c r="CP157" s="43">
        <f t="shared" si="71"/>
        <v>0</v>
      </c>
      <c r="CQ157" s="43">
        <f t="shared" si="72"/>
        <v>0</v>
      </c>
      <c r="CR157" s="43">
        <f t="shared" si="73"/>
        <v>0</v>
      </c>
      <c r="CS157" s="43">
        <f t="shared" si="74"/>
        <v>-9973554.1999999993</v>
      </c>
      <c r="CT157" s="43">
        <f t="shared" si="75"/>
        <v>0</v>
      </c>
      <c r="CU157" s="43">
        <f t="shared" si="76"/>
        <v>0</v>
      </c>
      <c r="CV157" s="43">
        <f t="shared" si="77"/>
        <v>0</v>
      </c>
      <c r="CW157" s="43">
        <f t="shared" si="78"/>
        <v>0</v>
      </c>
      <c r="CX157" s="43">
        <f t="shared" si="79"/>
        <v>0</v>
      </c>
      <c r="CY157" s="43">
        <f t="shared" si="80"/>
        <v>0</v>
      </c>
      <c r="CZ157" s="43">
        <f t="shared" si="81"/>
        <v>-128000</v>
      </c>
      <c r="DA157" s="43">
        <f t="shared" si="82"/>
        <v>-4670437</v>
      </c>
      <c r="DB157" s="43">
        <f t="shared" si="83"/>
        <v>0</v>
      </c>
      <c r="DC157" s="43">
        <f t="shared" si="84"/>
        <v>-34805645.200000003</v>
      </c>
      <c r="DD157" s="43">
        <f t="shared" si="86"/>
        <v>-1987893211.9999998</v>
      </c>
    </row>
    <row r="158" spans="1:108" x14ac:dyDescent="0.15">
      <c r="A158" s="24" t="s">
        <v>208</v>
      </c>
      <c r="B158" s="25"/>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25">
        <f t="shared" si="58"/>
        <v>0</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-2318686</v>
      </c>
      <c r="CG158" s="43">
        <f t="shared" si="62"/>
        <v>0</v>
      </c>
      <c r="CH158" s="43">
        <f t="shared" si="63"/>
        <v>-396835</v>
      </c>
      <c r="CI158" s="43">
        <f t="shared" si="64"/>
        <v>0</v>
      </c>
      <c r="CJ158" s="43">
        <f t="shared" si="65"/>
        <v>0</v>
      </c>
      <c r="CK158" s="43">
        <f t="shared" si="66"/>
        <v>0</v>
      </c>
      <c r="CL158" s="43">
        <f t="shared" si="67"/>
        <v>0</v>
      </c>
      <c r="CM158" s="43">
        <f t="shared" si="68"/>
        <v>-15442000</v>
      </c>
      <c r="CN158" s="43">
        <f t="shared" si="69"/>
        <v>-1920000</v>
      </c>
      <c r="CO158" s="43">
        <f t="shared" si="70"/>
        <v>0</v>
      </c>
      <c r="CP158" s="43">
        <f t="shared" si="71"/>
        <v>0</v>
      </c>
      <c r="CQ158" s="43">
        <f t="shared" si="72"/>
        <v>0</v>
      </c>
      <c r="CR158" s="43">
        <f t="shared" si="73"/>
        <v>0</v>
      </c>
      <c r="CS158" s="43">
        <f t="shared" si="74"/>
        <v>-11960180.4</v>
      </c>
      <c r="CT158" s="43">
        <f t="shared" si="75"/>
        <v>0</v>
      </c>
      <c r="CU158" s="43">
        <f t="shared" si="76"/>
        <v>0</v>
      </c>
      <c r="CV158" s="43">
        <f t="shared" si="77"/>
        <v>0</v>
      </c>
      <c r="CW158" s="43">
        <f t="shared" si="78"/>
        <v>0</v>
      </c>
      <c r="CX158" s="43">
        <f t="shared" si="79"/>
        <v>0</v>
      </c>
      <c r="CY158" s="43">
        <f t="shared" si="80"/>
        <v>0</v>
      </c>
      <c r="CZ158" s="43">
        <f t="shared" si="81"/>
        <v>-200000</v>
      </c>
      <c r="DA158" s="43">
        <f t="shared" si="82"/>
        <v>-4420310</v>
      </c>
      <c r="DB158" s="43">
        <f t="shared" si="83"/>
        <v>0</v>
      </c>
      <c r="DC158" s="43">
        <f t="shared" si="84"/>
        <v>-36658011.399999999</v>
      </c>
      <c r="DD158" s="43">
        <f t="shared" si="86"/>
        <v>-2024551223.3999999</v>
      </c>
    </row>
    <row r="159" spans="1:108" x14ac:dyDescent="0.15">
      <c r="A159" s="24" t="s">
        <v>209</v>
      </c>
      <c r="B159" s="25"/>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25">
        <f t="shared" si="58"/>
        <v>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-2347195</v>
      </c>
      <c r="CG159" s="29">
        <f t="shared" si="62"/>
        <v>0</v>
      </c>
      <c r="CH159" s="29">
        <f t="shared" si="63"/>
        <v>-586335</v>
      </c>
      <c r="CI159" s="29">
        <f t="shared" si="64"/>
        <v>0</v>
      </c>
      <c r="CJ159" s="29">
        <f t="shared" si="65"/>
        <v>0</v>
      </c>
      <c r="CK159" s="29">
        <f t="shared" si="66"/>
        <v>0</v>
      </c>
      <c r="CL159" s="29">
        <f t="shared" si="67"/>
        <v>-2384.4</v>
      </c>
      <c r="CM159" s="29">
        <f t="shared" si="68"/>
        <v>-14261200</v>
      </c>
      <c r="CN159" s="29">
        <f t="shared" si="69"/>
        <v>-2113600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-5121860</v>
      </c>
      <c r="DB159" s="29">
        <f t="shared" si="83"/>
        <v>0</v>
      </c>
      <c r="DC159" s="29">
        <f t="shared" si="84"/>
        <v>-33292987.399999999</v>
      </c>
      <c r="DD159" s="29">
        <f t="shared" si="86"/>
        <v>-2057844210.8</v>
      </c>
    </row>
    <row r="160" spans="1:108" x14ac:dyDescent="0.15">
      <c r="A160" s="24" t="s">
        <v>210</v>
      </c>
      <c r="B160" s="25"/>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25">
        <f t="shared" si="58"/>
        <v>0</v>
      </c>
      <c r="AA160" s="25"/>
      <c r="AB160" s="24" t="s">
        <v>210</v>
      </c>
      <c r="AC160" s="25"/>
      <c r="AD160" s="25">
        <v>5116725</v>
      </c>
      <c r="AE160" s="25"/>
      <c r="AF160" s="25">
        <v>360000</v>
      </c>
      <c r="AG160" s="25"/>
      <c r="AH160" s="25"/>
      <c r="AI160" s="25"/>
      <c r="AJ160" s="25"/>
      <c r="AK160" s="25">
        <v>15000000</v>
      </c>
      <c r="AL160" s="25">
        <v>2720000</v>
      </c>
      <c r="AM160" s="25"/>
      <c r="AN160" s="25"/>
      <c r="AO160" s="25"/>
      <c r="AP160" s="25"/>
      <c r="AQ160" s="25"/>
      <c r="AR160" s="25"/>
      <c r="AS160" s="25"/>
      <c r="AT160" s="25"/>
      <c r="AU160" s="25"/>
      <c r="AV160" s="25"/>
      <c r="AW160" s="25"/>
      <c r="AX160" s="25">
        <v>680000</v>
      </c>
      <c r="AY160" s="25">
        <v>2600000</v>
      </c>
      <c r="AZ160" s="25"/>
      <c r="BA160" s="44">
        <f t="shared" si="59"/>
        <v>26476725</v>
      </c>
      <c r="BB160" s="26"/>
      <c r="BC160" s="24" t="s">
        <v>210</v>
      </c>
      <c r="BD160" s="27">
        <v>32000</v>
      </c>
      <c r="BE160" s="27">
        <v>3282546</v>
      </c>
      <c r="BF160" s="27">
        <v>0</v>
      </c>
      <c r="BG160" s="27">
        <v>1122905</v>
      </c>
      <c r="BH160" s="27">
        <v>0</v>
      </c>
      <c r="BI160" s="27">
        <v>591</v>
      </c>
      <c r="BJ160" s="27">
        <v>0</v>
      </c>
      <c r="BK160" s="27">
        <v>346.2</v>
      </c>
      <c r="BL160" s="27">
        <v>15450000</v>
      </c>
      <c r="BM160" s="27">
        <v>3634000</v>
      </c>
      <c r="BN160" s="27">
        <v>0</v>
      </c>
      <c r="BO160" s="27">
        <v>0</v>
      </c>
      <c r="BP160" s="27">
        <v>0</v>
      </c>
      <c r="BQ160" s="27">
        <v>0</v>
      </c>
      <c r="BR160" s="27">
        <v>9731881.4000000004</v>
      </c>
      <c r="BS160" s="27">
        <v>0</v>
      </c>
      <c r="BT160" s="27">
        <v>0</v>
      </c>
      <c r="BU160" s="27">
        <v>0</v>
      </c>
      <c r="BV160" s="27">
        <v>0</v>
      </c>
      <c r="BW160" s="27">
        <v>0</v>
      </c>
      <c r="BX160" s="27">
        <v>0</v>
      </c>
      <c r="BY160" s="27">
        <v>352000</v>
      </c>
      <c r="BZ160" s="27">
        <v>4960866</v>
      </c>
      <c r="CA160" s="27">
        <v>0</v>
      </c>
      <c r="CB160" s="28">
        <f t="shared" si="85"/>
        <v>38567135.600000001</v>
      </c>
      <c r="CD160" s="24" t="s">
        <v>210</v>
      </c>
      <c r="CE160" s="29">
        <f t="shared" si="60"/>
        <v>-32000</v>
      </c>
      <c r="CF160" s="29">
        <f t="shared" si="61"/>
        <v>-3282546</v>
      </c>
      <c r="CG160" s="29">
        <f t="shared" si="62"/>
        <v>0</v>
      </c>
      <c r="CH160" s="29">
        <f t="shared" si="63"/>
        <v>-1122905</v>
      </c>
      <c r="CI160" s="29">
        <f t="shared" si="64"/>
        <v>0</v>
      </c>
      <c r="CJ160" s="29">
        <f t="shared" si="65"/>
        <v>-591</v>
      </c>
      <c r="CK160" s="29">
        <f t="shared" si="66"/>
        <v>0</v>
      </c>
      <c r="CL160" s="29">
        <f t="shared" si="67"/>
        <v>-346.2</v>
      </c>
      <c r="CM160" s="29">
        <f t="shared" si="68"/>
        <v>-15450000</v>
      </c>
      <c r="CN160" s="29">
        <f t="shared" si="69"/>
        <v>-3634000</v>
      </c>
      <c r="CO160" s="29">
        <f t="shared" si="70"/>
        <v>0</v>
      </c>
      <c r="CP160" s="29">
        <f t="shared" si="71"/>
        <v>0</v>
      </c>
      <c r="CQ160" s="29">
        <f t="shared" si="72"/>
        <v>0</v>
      </c>
      <c r="CR160" s="29">
        <f t="shared" si="73"/>
        <v>0</v>
      </c>
      <c r="CS160" s="29">
        <f t="shared" si="74"/>
        <v>-9731881.4000000004</v>
      </c>
      <c r="CT160" s="29">
        <f t="shared" si="75"/>
        <v>0</v>
      </c>
      <c r="CU160" s="29">
        <f t="shared" si="76"/>
        <v>0</v>
      </c>
      <c r="CV160" s="29">
        <f t="shared" si="77"/>
        <v>0</v>
      </c>
      <c r="CW160" s="29">
        <f t="shared" si="78"/>
        <v>0</v>
      </c>
      <c r="CX160" s="29">
        <f t="shared" si="79"/>
        <v>0</v>
      </c>
      <c r="CY160" s="29">
        <f t="shared" si="80"/>
        <v>0</v>
      </c>
      <c r="CZ160" s="29">
        <f t="shared" si="81"/>
        <v>-352000</v>
      </c>
      <c r="DA160" s="29">
        <f t="shared" si="82"/>
        <v>-4960866</v>
      </c>
      <c r="DB160" s="29">
        <f t="shared" si="83"/>
        <v>0</v>
      </c>
      <c r="DC160" s="29">
        <f t="shared" si="84"/>
        <v>-38567135.600000001</v>
      </c>
      <c r="DD160" s="29">
        <f t="shared" si="86"/>
        <v>-2096411346.3999999</v>
      </c>
    </row>
    <row r="161" spans="1:108" x14ac:dyDescent="0.15">
      <c r="A161" s="24" t="s">
        <v>211</v>
      </c>
      <c r="B161" s="25"/>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25">
        <f t="shared" si="58"/>
        <v>0</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-2294081</v>
      </c>
      <c r="CG161" s="43">
        <f t="shared" si="62"/>
        <v>0</v>
      </c>
      <c r="CH161" s="43">
        <f t="shared" si="63"/>
        <v>-1132070</v>
      </c>
      <c r="CI161" s="29">
        <f t="shared" si="64"/>
        <v>0</v>
      </c>
      <c r="CJ161" s="43">
        <f t="shared" si="65"/>
        <v>-1206.2</v>
      </c>
      <c r="CK161" s="43">
        <f t="shared" si="66"/>
        <v>0</v>
      </c>
      <c r="CL161" s="43">
        <f t="shared" si="67"/>
        <v>-2994.2</v>
      </c>
      <c r="CM161" s="43">
        <f t="shared" si="68"/>
        <v>-15540800</v>
      </c>
      <c r="CN161" s="43">
        <f t="shared" si="69"/>
        <v>-4267600</v>
      </c>
      <c r="CO161" s="43">
        <f t="shared" si="70"/>
        <v>0</v>
      </c>
      <c r="CP161" s="43">
        <f t="shared" si="71"/>
        <v>0</v>
      </c>
      <c r="CQ161" s="43">
        <f t="shared" si="72"/>
        <v>0</v>
      </c>
      <c r="CR161" s="43">
        <f t="shared" si="73"/>
        <v>0</v>
      </c>
      <c r="CS161" s="43">
        <f t="shared" si="74"/>
        <v>-7348090.7999999998</v>
      </c>
      <c r="CT161" s="43">
        <f t="shared" si="75"/>
        <v>0</v>
      </c>
      <c r="CU161" s="43">
        <f t="shared" si="76"/>
        <v>0</v>
      </c>
      <c r="CV161" s="43">
        <f t="shared" si="77"/>
        <v>0</v>
      </c>
      <c r="CW161" s="43">
        <f t="shared" si="78"/>
        <v>0</v>
      </c>
      <c r="CX161" s="43">
        <f t="shared" si="79"/>
        <v>0</v>
      </c>
      <c r="CY161" s="43">
        <f t="shared" si="80"/>
        <v>0</v>
      </c>
      <c r="CZ161" s="43">
        <f t="shared" si="81"/>
        <v>-392000</v>
      </c>
      <c r="DA161" s="43">
        <f t="shared" si="82"/>
        <v>-5001845</v>
      </c>
      <c r="DB161" s="43">
        <f t="shared" si="83"/>
        <v>0</v>
      </c>
      <c r="DC161" s="43">
        <f t="shared" si="84"/>
        <v>-35980687.200000003</v>
      </c>
      <c r="DD161" s="43">
        <f t="shared" si="86"/>
        <v>-2132392033.5999999</v>
      </c>
    </row>
    <row r="162" spans="1:108" x14ac:dyDescent="0.15">
      <c r="A162" s="24" t="s">
        <v>212</v>
      </c>
      <c r="B162" s="25"/>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25">
        <f t="shared" si="58"/>
        <v>0</v>
      </c>
      <c r="AA162" s="25"/>
      <c r="AB162" s="24" t="s">
        <v>212</v>
      </c>
      <c r="AC162" s="25"/>
      <c r="AD162" s="25">
        <v>5314765</v>
      </c>
      <c r="AE162" s="25"/>
      <c r="AF162" s="25">
        <v>3800000</v>
      </c>
      <c r="AG162" s="25"/>
      <c r="AH162" s="25"/>
      <c r="AI162" s="25"/>
      <c r="AJ162" s="25"/>
      <c r="AK162" s="25">
        <v>13680000</v>
      </c>
      <c r="AL162" s="25">
        <v>5720000</v>
      </c>
      <c r="AM162" s="25"/>
      <c r="AN162" s="25"/>
      <c r="AO162" s="25"/>
      <c r="AP162" s="25"/>
      <c r="AQ162" s="25">
        <v>16090259</v>
      </c>
      <c r="AR162" s="25"/>
      <c r="AS162" s="25"/>
      <c r="AT162" s="25"/>
      <c r="AU162" s="25"/>
      <c r="AV162" s="25"/>
      <c r="AW162" s="25"/>
      <c r="AX162" s="25">
        <v>640000</v>
      </c>
      <c r="AY162" s="25">
        <v>4000000</v>
      </c>
      <c r="AZ162" s="25"/>
      <c r="BA162" s="44">
        <f t="shared" si="59"/>
        <v>49245024</v>
      </c>
      <c r="BB162" s="44"/>
      <c r="BC162" s="24" t="s">
        <v>212</v>
      </c>
      <c r="BD162" s="42">
        <v>0</v>
      </c>
      <c r="BE162" s="42">
        <v>3683919</v>
      </c>
      <c r="BF162" s="42">
        <v>0</v>
      </c>
      <c r="BG162" s="42">
        <v>1845750</v>
      </c>
      <c r="BH162" s="42">
        <v>0</v>
      </c>
      <c r="BI162" s="42">
        <v>0</v>
      </c>
      <c r="BJ162" s="42">
        <v>0</v>
      </c>
      <c r="BK162" s="42">
        <v>0</v>
      </c>
      <c r="BL162" s="42">
        <v>15223200</v>
      </c>
      <c r="BM162" s="42">
        <v>5804780</v>
      </c>
      <c r="BN162" s="42">
        <v>0</v>
      </c>
      <c r="BO162" s="42">
        <v>0</v>
      </c>
      <c r="BP162" s="42">
        <v>0</v>
      </c>
      <c r="BQ162" s="42">
        <v>0</v>
      </c>
      <c r="BR162" s="42">
        <v>8188681.5999999996</v>
      </c>
      <c r="BS162" s="42">
        <v>0</v>
      </c>
      <c r="BT162" s="42">
        <v>0</v>
      </c>
      <c r="BU162" s="42">
        <v>0</v>
      </c>
      <c r="BV162" s="42">
        <v>0</v>
      </c>
      <c r="BW162" s="42">
        <v>0</v>
      </c>
      <c r="BX162" s="42">
        <v>0</v>
      </c>
      <c r="BY162" s="42">
        <v>512000</v>
      </c>
      <c r="BZ162" s="42">
        <v>5057742</v>
      </c>
      <c r="CA162" s="42">
        <v>0</v>
      </c>
      <c r="CB162" s="28">
        <f t="shared" si="85"/>
        <v>40316072.600000001</v>
      </c>
      <c r="CD162" s="24" t="s">
        <v>212</v>
      </c>
      <c r="CE162" s="43">
        <f t="shared" si="60"/>
        <v>0</v>
      </c>
      <c r="CF162" s="43">
        <f t="shared" si="61"/>
        <v>-3683919</v>
      </c>
      <c r="CG162" s="43">
        <f t="shared" si="62"/>
        <v>0</v>
      </c>
      <c r="CH162" s="43">
        <f t="shared" si="63"/>
        <v>-1845750</v>
      </c>
      <c r="CI162" s="43">
        <f t="shared" si="64"/>
        <v>0</v>
      </c>
      <c r="CJ162" s="43">
        <f t="shared" si="65"/>
        <v>0</v>
      </c>
      <c r="CK162" s="43">
        <f t="shared" si="66"/>
        <v>0</v>
      </c>
      <c r="CL162" s="43">
        <f t="shared" si="67"/>
        <v>0</v>
      </c>
      <c r="CM162" s="43">
        <f t="shared" si="68"/>
        <v>-15223200</v>
      </c>
      <c r="CN162" s="43">
        <f t="shared" si="69"/>
        <v>-5804780</v>
      </c>
      <c r="CO162" s="43">
        <f t="shared" si="70"/>
        <v>0</v>
      </c>
      <c r="CP162" s="43">
        <f t="shared" si="71"/>
        <v>0</v>
      </c>
      <c r="CQ162" s="43">
        <f t="shared" si="72"/>
        <v>0</v>
      </c>
      <c r="CR162" s="43">
        <f t="shared" si="73"/>
        <v>0</v>
      </c>
      <c r="CS162" s="43">
        <f t="shared" si="74"/>
        <v>-8188681.5999999996</v>
      </c>
      <c r="CT162" s="43">
        <f t="shared" si="75"/>
        <v>0</v>
      </c>
      <c r="CU162" s="43">
        <f t="shared" si="76"/>
        <v>0</v>
      </c>
      <c r="CV162" s="43">
        <f t="shared" si="77"/>
        <v>0</v>
      </c>
      <c r="CW162" s="43">
        <f t="shared" si="78"/>
        <v>0</v>
      </c>
      <c r="CX162" s="43">
        <f t="shared" si="79"/>
        <v>0</v>
      </c>
      <c r="CY162" s="43">
        <f t="shared" si="80"/>
        <v>0</v>
      </c>
      <c r="CZ162" s="43">
        <f t="shared" si="81"/>
        <v>-512000</v>
      </c>
      <c r="DA162" s="43">
        <f t="shared" si="82"/>
        <v>-5057742</v>
      </c>
      <c r="DB162" s="43">
        <f t="shared" si="83"/>
        <v>0</v>
      </c>
      <c r="DC162" s="43">
        <f t="shared" si="84"/>
        <v>-40316072.600000001</v>
      </c>
      <c r="DD162" s="43">
        <f t="shared" si="86"/>
        <v>-2172708106.1999998</v>
      </c>
    </row>
    <row r="163" spans="1:108" x14ac:dyDescent="0.15">
      <c r="A163" s="24" t="s">
        <v>213</v>
      </c>
      <c r="B163" s="25"/>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25">
        <f t="shared" si="58"/>
        <v>0</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-2697440</v>
      </c>
      <c r="CG163" s="43">
        <f t="shared" si="62"/>
        <v>0</v>
      </c>
      <c r="CH163" s="43">
        <f t="shared" si="63"/>
        <v>-1586500</v>
      </c>
      <c r="CI163" s="43">
        <f t="shared" si="64"/>
        <v>0</v>
      </c>
      <c r="CJ163" s="43">
        <f t="shared" si="65"/>
        <v>0</v>
      </c>
      <c r="CK163" s="43">
        <f t="shared" si="66"/>
        <v>0</v>
      </c>
      <c r="CL163" s="43">
        <f t="shared" si="67"/>
        <v>0</v>
      </c>
      <c r="CM163" s="43">
        <f t="shared" si="68"/>
        <v>-15016000</v>
      </c>
      <c r="CN163" s="43">
        <f t="shared" si="69"/>
        <v>-6830120</v>
      </c>
      <c r="CO163" s="43">
        <f t="shared" si="70"/>
        <v>0</v>
      </c>
      <c r="CP163" s="43">
        <f t="shared" si="71"/>
        <v>0</v>
      </c>
      <c r="CQ163" s="43">
        <f t="shared" si="72"/>
        <v>0</v>
      </c>
      <c r="CR163" s="43">
        <f t="shared" si="73"/>
        <v>0</v>
      </c>
      <c r="CS163" s="43">
        <f t="shared" si="74"/>
        <v>-7191799.7999999998</v>
      </c>
      <c r="CT163" s="43">
        <f t="shared" si="75"/>
        <v>0</v>
      </c>
      <c r="CU163" s="43">
        <f t="shared" si="76"/>
        <v>0</v>
      </c>
      <c r="CV163" s="43">
        <f t="shared" si="77"/>
        <v>0</v>
      </c>
      <c r="CW163" s="43">
        <f t="shared" si="78"/>
        <v>0</v>
      </c>
      <c r="CX163" s="43">
        <f t="shared" si="79"/>
        <v>0</v>
      </c>
      <c r="CY163" s="43">
        <f t="shared" si="80"/>
        <v>0</v>
      </c>
      <c r="CZ163" s="43">
        <f t="shared" si="81"/>
        <v>-616000</v>
      </c>
      <c r="DA163" s="43">
        <f t="shared" si="82"/>
        <v>-4787048</v>
      </c>
      <c r="DB163" s="43">
        <f t="shared" si="83"/>
        <v>0</v>
      </c>
      <c r="DC163" s="43">
        <f t="shared" si="84"/>
        <v>-38764907.799999997</v>
      </c>
      <c r="DD163" s="43">
        <f t="shared" si="86"/>
        <v>-2211473014</v>
      </c>
    </row>
    <row r="164" spans="1:108" x14ac:dyDescent="0.15">
      <c r="A164" s="24" t="s">
        <v>214</v>
      </c>
      <c r="B164" s="25"/>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25">
        <f t="shared" si="58"/>
        <v>0</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-3186472</v>
      </c>
      <c r="CG164" s="43">
        <f t="shared" si="62"/>
        <v>0</v>
      </c>
      <c r="CH164" s="43">
        <f t="shared" si="63"/>
        <v>-1681542</v>
      </c>
      <c r="CI164" s="43">
        <f t="shared" si="64"/>
        <v>0</v>
      </c>
      <c r="CJ164" s="43">
        <f t="shared" si="65"/>
        <v>0</v>
      </c>
      <c r="CK164" s="43">
        <f t="shared" si="66"/>
        <v>0</v>
      </c>
      <c r="CL164" s="43">
        <f t="shared" si="67"/>
        <v>-4194</v>
      </c>
      <c r="CM164" s="43">
        <f t="shared" si="68"/>
        <v>-9709200</v>
      </c>
      <c r="CN164" s="43">
        <f t="shared" si="69"/>
        <v>-7920360</v>
      </c>
      <c r="CO164" s="43">
        <f t="shared" si="70"/>
        <v>0</v>
      </c>
      <c r="CP164" s="43">
        <f t="shared" si="71"/>
        <v>0</v>
      </c>
      <c r="CQ164" s="43">
        <f t="shared" si="72"/>
        <v>0</v>
      </c>
      <c r="CR164" s="43">
        <f t="shared" si="73"/>
        <v>0</v>
      </c>
      <c r="CS164" s="43">
        <f t="shared" si="74"/>
        <v>-8361290.5999999996</v>
      </c>
      <c r="CT164" s="43">
        <f t="shared" si="75"/>
        <v>0</v>
      </c>
      <c r="CU164" s="43">
        <f t="shared" si="76"/>
        <v>0</v>
      </c>
      <c r="CV164" s="43">
        <f t="shared" si="77"/>
        <v>0</v>
      </c>
      <c r="CW164" s="43">
        <f t="shared" si="78"/>
        <v>0</v>
      </c>
      <c r="CX164" s="43">
        <f t="shared" si="79"/>
        <v>0</v>
      </c>
      <c r="CY164" s="43">
        <f t="shared" si="80"/>
        <v>0</v>
      </c>
      <c r="CZ164" s="43">
        <f t="shared" si="81"/>
        <v>-504000</v>
      </c>
      <c r="DA164" s="43">
        <f t="shared" si="82"/>
        <v>-4542299</v>
      </c>
      <c r="DB164" s="43">
        <f t="shared" si="83"/>
        <v>0</v>
      </c>
      <c r="DC164" s="43">
        <f t="shared" si="84"/>
        <v>-36029357.600000001</v>
      </c>
      <c r="DD164" s="43">
        <f t="shared" si="86"/>
        <v>-2247502371.5999999</v>
      </c>
    </row>
    <row r="165" spans="1:108" x14ac:dyDescent="0.15">
      <c r="A165" s="24" t="s">
        <v>215</v>
      </c>
      <c r="B165" s="25"/>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25">
        <f t="shared" si="58"/>
        <v>0</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-3980375</v>
      </c>
      <c r="CG165" s="43">
        <f t="shared" si="62"/>
        <v>0</v>
      </c>
      <c r="CH165" s="43">
        <f t="shared" si="63"/>
        <v>-1965959</v>
      </c>
      <c r="CI165" s="43">
        <f t="shared" si="64"/>
        <v>0</v>
      </c>
      <c r="CJ165" s="43">
        <f t="shared" si="65"/>
        <v>-316.8</v>
      </c>
      <c r="CK165" s="43">
        <f t="shared" si="66"/>
        <v>0</v>
      </c>
      <c r="CL165" s="43">
        <f t="shared" si="67"/>
        <v>-1207</v>
      </c>
      <c r="CM165" s="43">
        <f t="shared" si="68"/>
        <v>-12264400</v>
      </c>
      <c r="CN165" s="43">
        <f t="shared" si="69"/>
        <v>-8470260</v>
      </c>
      <c r="CO165" s="43">
        <f t="shared" si="70"/>
        <v>0</v>
      </c>
      <c r="CP165" s="43">
        <f t="shared" si="71"/>
        <v>0</v>
      </c>
      <c r="CQ165" s="43">
        <f t="shared" si="72"/>
        <v>0</v>
      </c>
      <c r="CR165" s="43">
        <f t="shared" si="73"/>
        <v>0</v>
      </c>
      <c r="CS165" s="43">
        <f t="shared" si="74"/>
        <v>-5932943.5999999996</v>
      </c>
      <c r="CT165" s="43">
        <f t="shared" si="75"/>
        <v>0</v>
      </c>
      <c r="CU165" s="43">
        <f t="shared" si="76"/>
        <v>0</v>
      </c>
      <c r="CV165" s="43">
        <f t="shared" si="77"/>
        <v>0</v>
      </c>
      <c r="CW165" s="43">
        <f t="shared" si="78"/>
        <v>0</v>
      </c>
      <c r="CX165" s="43">
        <f t="shared" si="79"/>
        <v>0</v>
      </c>
      <c r="CY165" s="43">
        <f t="shared" si="80"/>
        <v>0</v>
      </c>
      <c r="CZ165" s="43">
        <f t="shared" si="81"/>
        <v>-624000</v>
      </c>
      <c r="DA165" s="43">
        <f t="shared" si="82"/>
        <v>-4460185</v>
      </c>
      <c r="DB165" s="43">
        <f t="shared" si="83"/>
        <v>0</v>
      </c>
      <c r="DC165" s="43">
        <f t="shared" si="84"/>
        <v>-37803646.399999999</v>
      </c>
      <c r="DD165" s="43">
        <f t="shared" si="86"/>
        <v>-2285306018</v>
      </c>
    </row>
    <row r="166" spans="1:108" x14ac:dyDescent="0.15">
      <c r="A166" s="24" t="s">
        <v>216</v>
      </c>
      <c r="B166" s="25"/>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25">
        <f t="shared" si="58"/>
        <v>0</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-4174152</v>
      </c>
      <c r="CG166" s="29">
        <f t="shared" si="62"/>
        <v>0</v>
      </c>
      <c r="CH166" s="29">
        <f t="shared" si="63"/>
        <v>-2261890</v>
      </c>
      <c r="CI166" s="29">
        <f t="shared" si="64"/>
        <v>0</v>
      </c>
      <c r="CJ166" s="29">
        <f t="shared" si="65"/>
        <v>0</v>
      </c>
      <c r="CK166" s="29">
        <f t="shared" si="66"/>
        <v>0</v>
      </c>
      <c r="CL166" s="29">
        <f t="shared" si="67"/>
        <v>0</v>
      </c>
      <c r="CM166" s="29">
        <f t="shared" si="68"/>
        <v>-10652000</v>
      </c>
      <c r="CN166" s="29">
        <f t="shared" si="69"/>
        <v>-12257560</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-5560105</v>
      </c>
      <c r="DB166" s="29">
        <f t="shared" si="83"/>
        <v>0</v>
      </c>
      <c r="DC166" s="29">
        <f t="shared" si="84"/>
        <v>-42239337.799999997</v>
      </c>
      <c r="DD166" s="29">
        <f t="shared" si="86"/>
        <v>-2327545355.8000002</v>
      </c>
    </row>
    <row r="167" spans="1:108" x14ac:dyDescent="0.15">
      <c r="A167" s="24" t="s">
        <v>217</v>
      </c>
      <c r="B167" s="25"/>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25">
        <f t="shared" si="58"/>
        <v>0</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-10046400</v>
      </c>
      <c r="CN167" s="29">
        <f t="shared" si="69"/>
        <v>-13162940</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-5198800</v>
      </c>
      <c r="DB167" s="29">
        <f t="shared" si="83"/>
        <v>0</v>
      </c>
      <c r="DC167" s="29">
        <f t="shared" si="84"/>
        <v>-41486663.200000003</v>
      </c>
      <c r="DD167" s="29">
        <f t="shared" si="86"/>
        <v>-2369032019</v>
      </c>
    </row>
    <row r="168" spans="1:108" x14ac:dyDescent="0.15">
      <c r="A168" s="24" t="s">
        <v>218</v>
      </c>
      <c r="B168" s="25"/>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25">
        <f t="shared" si="58"/>
        <v>0</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-3828910</v>
      </c>
      <c r="CG168" s="43">
        <f t="shared" si="62"/>
        <v>0</v>
      </c>
      <c r="CH168" s="43">
        <f t="shared" si="63"/>
        <v>-1653745</v>
      </c>
      <c r="CI168" s="29">
        <f t="shared" si="64"/>
        <v>0</v>
      </c>
      <c r="CJ168" s="43">
        <f t="shared" si="65"/>
        <v>0</v>
      </c>
      <c r="CK168" s="43">
        <f t="shared" si="66"/>
        <v>0</v>
      </c>
      <c r="CL168" s="43">
        <f t="shared" si="67"/>
        <v>-1874.4</v>
      </c>
      <c r="CM168" s="43">
        <f t="shared" si="68"/>
        <v>-9473600</v>
      </c>
      <c r="CN168" s="43">
        <f t="shared" si="69"/>
        <v>-16560520</v>
      </c>
      <c r="CO168" s="43">
        <f t="shared" si="70"/>
        <v>0</v>
      </c>
      <c r="CP168" s="43">
        <f t="shared" si="71"/>
        <v>0</v>
      </c>
      <c r="CQ168" s="43">
        <f t="shared" si="72"/>
        <v>0</v>
      </c>
      <c r="CR168" s="43">
        <f t="shared" si="73"/>
        <v>0</v>
      </c>
      <c r="CS168" s="43">
        <f t="shared" si="74"/>
        <v>-4625876.2</v>
      </c>
      <c r="CT168" s="43">
        <f t="shared" si="75"/>
        <v>0</v>
      </c>
      <c r="CU168" s="43">
        <f t="shared" si="76"/>
        <v>0</v>
      </c>
      <c r="CV168" s="43">
        <f t="shared" si="77"/>
        <v>0</v>
      </c>
      <c r="CW168" s="43">
        <f t="shared" si="78"/>
        <v>0</v>
      </c>
      <c r="CX168" s="43">
        <f t="shared" si="79"/>
        <v>0</v>
      </c>
      <c r="CY168" s="43">
        <f t="shared" si="80"/>
        <v>0</v>
      </c>
      <c r="CZ168" s="43">
        <f t="shared" si="81"/>
        <v>-1024000</v>
      </c>
      <c r="DA168" s="43">
        <f t="shared" si="82"/>
        <v>-5827120</v>
      </c>
      <c r="DB168" s="43">
        <f t="shared" si="83"/>
        <v>0</v>
      </c>
      <c r="DC168" s="43">
        <f t="shared" si="84"/>
        <v>-43187645.600000001</v>
      </c>
      <c r="DD168" s="43">
        <f t="shared" si="86"/>
        <v>-2412219664.5999999</v>
      </c>
    </row>
    <row r="169" spans="1:108" x14ac:dyDescent="0.15">
      <c r="A169" s="24" t="s">
        <v>219</v>
      </c>
      <c r="B169" s="25"/>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25">
        <f t="shared" si="58"/>
        <v>0</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-4571422</v>
      </c>
      <c r="CG169" s="43">
        <f t="shared" si="62"/>
        <v>0</v>
      </c>
      <c r="CH169" s="43">
        <f t="shared" si="63"/>
        <v>-3066545</v>
      </c>
      <c r="CI169" s="43">
        <f t="shared" si="64"/>
        <v>0</v>
      </c>
      <c r="CJ169" s="43">
        <f t="shared" si="65"/>
        <v>0</v>
      </c>
      <c r="CK169" s="43">
        <f t="shared" si="66"/>
        <v>0</v>
      </c>
      <c r="CL169" s="43">
        <f t="shared" si="67"/>
        <v>0</v>
      </c>
      <c r="CM169" s="43">
        <f t="shared" si="68"/>
        <v>-7430400</v>
      </c>
      <c r="CN169" s="43">
        <f t="shared" si="69"/>
        <v>-19195200</v>
      </c>
      <c r="CO169" s="43">
        <f t="shared" si="70"/>
        <v>0</v>
      </c>
      <c r="CP169" s="43">
        <f t="shared" si="71"/>
        <v>0</v>
      </c>
      <c r="CQ169" s="43">
        <f t="shared" si="72"/>
        <v>0</v>
      </c>
      <c r="CR169" s="43">
        <f t="shared" si="73"/>
        <v>0</v>
      </c>
      <c r="CS169" s="43">
        <f t="shared" si="74"/>
        <v>-4942222.4000000004</v>
      </c>
      <c r="CT169" s="43">
        <f t="shared" si="75"/>
        <v>0</v>
      </c>
      <c r="CU169" s="43">
        <f t="shared" si="76"/>
        <v>0</v>
      </c>
      <c r="CV169" s="43">
        <f t="shared" si="77"/>
        <v>0</v>
      </c>
      <c r="CW169" s="43">
        <f t="shared" si="78"/>
        <v>0</v>
      </c>
      <c r="CX169" s="43">
        <f t="shared" si="79"/>
        <v>0</v>
      </c>
      <c r="CY169" s="43">
        <f t="shared" si="80"/>
        <v>0</v>
      </c>
      <c r="CZ169" s="43">
        <f t="shared" si="81"/>
        <v>-1136000</v>
      </c>
      <c r="DA169" s="43">
        <f t="shared" si="82"/>
        <v>-5630784</v>
      </c>
      <c r="DB169" s="43">
        <f t="shared" si="83"/>
        <v>0</v>
      </c>
      <c r="DC169" s="43">
        <f t="shared" si="84"/>
        <v>-46204573.399999999</v>
      </c>
      <c r="DD169" s="43">
        <f t="shared" si="86"/>
        <v>-2458424238</v>
      </c>
    </row>
    <row r="170" spans="1:108" x14ac:dyDescent="0.15">
      <c r="A170" s="24" t="s">
        <v>220</v>
      </c>
      <c r="B170" s="25"/>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25">
        <f t="shared" si="58"/>
        <v>0</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-4411904</v>
      </c>
      <c r="CG170" s="29">
        <f t="shared" si="62"/>
        <v>0</v>
      </c>
      <c r="CH170" s="29">
        <f t="shared" si="63"/>
        <v>-2439575</v>
      </c>
      <c r="CI170" s="29">
        <f t="shared" si="64"/>
        <v>0</v>
      </c>
      <c r="CJ170" s="29">
        <f t="shared" si="65"/>
        <v>0</v>
      </c>
      <c r="CK170" s="29">
        <f t="shared" si="66"/>
        <v>0</v>
      </c>
      <c r="CL170" s="29">
        <f t="shared" si="67"/>
        <v>0</v>
      </c>
      <c r="CM170" s="29">
        <f t="shared" si="68"/>
        <v>-4699200</v>
      </c>
      <c r="CN170" s="29">
        <f t="shared" si="69"/>
        <v>-18435000</v>
      </c>
      <c r="CO170" s="29">
        <f t="shared" si="70"/>
        <v>0</v>
      </c>
      <c r="CP170" s="29">
        <f t="shared" si="71"/>
        <v>0</v>
      </c>
      <c r="CQ170" s="29">
        <f t="shared" si="72"/>
        <v>0</v>
      </c>
      <c r="CR170" s="29">
        <f t="shared" si="73"/>
        <v>0</v>
      </c>
      <c r="CS170" s="29">
        <f t="shared" si="74"/>
        <v>-3686132.6</v>
      </c>
      <c r="CT170" s="29">
        <f t="shared" si="75"/>
        <v>0</v>
      </c>
      <c r="CU170" s="29">
        <f t="shared" si="76"/>
        <v>0</v>
      </c>
      <c r="CV170" s="29">
        <f t="shared" si="77"/>
        <v>0</v>
      </c>
      <c r="CW170" s="29">
        <f t="shared" si="78"/>
        <v>0</v>
      </c>
      <c r="CX170" s="29">
        <f t="shared" si="79"/>
        <v>0</v>
      </c>
      <c r="CY170" s="29">
        <f t="shared" si="80"/>
        <v>0</v>
      </c>
      <c r="CZ170" s="29">
        <f t="shared" si="81"/>
        <v>-1768000</v>
      </c>
      <c r="DA170" s="29">
        <f t="shared" si="82"/>
        <v>-4726165</v>
      </c>
      <c r="DB170" s="29">
        <f t="shared" si="83"/>
        <v>0</v>
      </c>
      <c r="DC170" s="29">
        <f t="shared" si="84"/>
        <v>-40421976.600000001</v>
      </c>
      <c r="DD170" s="29">
        <f t="shared" si="86"/>
        <v>-2498846214.5999999</v>
      </c>
    </row>
    <row r="171" spans="1:108" x14ac:dyDescent="0.15">
      <c r="A171" s="24" t="s">
        <v>221</v>
      </c>
      <c r="B171" s="25"/>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25">
        <f t="shared" si="58"/>
        <v>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-3362005</v>
      </c>
      <c r="CG171" s="43">
        <f t="shared" si="62"/>
        <v>0</v>
      </c>
      <c r="CH171" s="43">
        <f t="shared" si="63"/>
        <v>-2484575</v>
      </c>
      <c r="CI171" s="43">
        <f t="shared" si="64"/>
        <v>0</v>
      </c>
      <c r="CJ171" s="43">
        <f t="shared" si="65"/>
        <v>0</v>
      </c>
      <c r="CK171" s="43">
        <f t="shared" si="66"/>
        <v>0</v>
      </c>
      <c r="CL171" s="43">
        <f t="shared" si="67"/>
        <v>0</v>
      </c>
      <c r="CM171" s="43">
        <f t="shared" si="68"/>
        <v>-4676000</v>
      </c>
      <c r="CN171" s="43">
        <f t="shared" si="69"/>
        <v>-19642000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-1400000</v>
      </c>
      <c r="DA171" s="43">
        <f t="shared" si="82"/>
        <v>-4702060</v>
      </c>
      <c r="DB171" s="43">
        <f t="shared" si="83"/>
        <v>0</v>
      </c>
      <c r="DC171" s="43">
        <f t="shared" si="84"/>
        <v>-38029271.600000001</v>
      </c>
      <c r="DD171" s="43">
        <f t="shared" si="86"/>
        <v>-2536875486.1999998</v>
      </c>
    </row>
    <row r="172" spans="1:108" x14ac:dyDescent="0.15">
      <c r="A172" s="24" t="s">
        <v>222</v>
      </c>
      <c r="B172" s="25"/>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25">
        <f t="shared" si="58"/>
        <v>0</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-4510826</v>
      </c>
      <c r="CG172" s="43">
        <f t="shared" si="62"/>
        <v>0</v>
      </c>
      <c r="CH172" s="43">
        <f t="shared" si="63"/>
        <v>-3142955</v>
      </c>
      <c r="CI172" s="43">
        <f t="shared" si="64"/>
        <v>0</v>
      </c>
      <c r="CJ172" s="43">
        <f t="shared" si="65"/>
        <v>0</v>
      </c>
      <c r="CK172" s="43">
        <f t="shared" si="66"/>
        <v>0</v>
      </c>
      <c r="CL172" s="43">
        <f t="shared" si="67"/>
        <v>-325.60000000000002</v>
      </c>
      <c r="CM172" s="43">
        <f t="shared" si="68"/>
        <v>-4029600</v>
      </c>
      <c r="CN172" s="43">
        <f t="shared" si="69"/>
        <v>-19166000</v>
      </c>
      <c r="CO172" s="43">
        <f t="shared" si="70"/>
        <v>0</v>
      </c>
      <c r="CP172" s="43">
        <f t="shared" si="71"/>
        <v>0</v>
      </c>
      <c r="CQ172" s="43">
        <f t="shared" si="72"/>
        <v>0</v>
      </c>
      <c r="CR172" s="43">
        <f t="shared" si="73"/>
        <v>0</v>
      </c>
      <c r="CS172" s="43">
        <f t="shared" si="74"/>
        <v>-5503608</v>
      </c>
      <c r="CT172" s="43">
        <f t="shared" si="75"/>
        <v>0</v>
      </c>
      <c r="CU172" s="43">
        <f t="shared" si="76"/>
        <v>0</v>
      </c>
      <c r="CV172" s="43">
        <f t="shared" si="77"/>
        <v>0</v>
      </c>
      <c r="CW172" s="43">
        <f t="shared" si="78"/>
        <v>-16000</v>
      </c>
      <c r="CX172" s="43">
        <f t="shared" si="79"/>
        <v>0</v>
      </c>
      <c r="CY172" s="43">
        <f t="shared" si="80"/>
        <v>0</v>
      </c>
      <c r="CZ172" s="43">
        <f t="shared" si="81"/>
        <v>-1592000</v>
      </c>
      <c r="DA172" s="43">
        <f t="shared" si="82"/>
        <v>-2968145.4</v>
      </c>
      <c r="DB172" s="43">
        <f t="shared" si="83"/>
        <v>0</v>
      </c>
      <c r="DC172" s="43">
        <f t="shared" si="84"/>
        <v>-41081460</v>
      </c>
      <c r="DD172" s="43">
        <f t="shared" si="86"/>
        <v>-2577956946.1999998</v>
      </c>
    </row>
    <row r="173" spans="1:108" x14ac:dyDescent="0.15">
      <c r="A173" s="24" t="s">
        <v>223</v>
      </c>
      <c r="B173" s="25"/>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25">
        <f t="shared" si="58"/>
        <v>0</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-4351843</v>
      </c>
      <c r="CG173" s="29">
        <f t="shared" si="62"/>
        <v>0</v>
      </c>
      <c r="CH173" s="29">
        <f t="shared" si="63"/>
        <v>-3223570</v>
      </c>
      <c r="CI173" s="29">
        <f t="shared" si="64"/>
        <v>0</v>
      </c>
      <c r="CJ173" s="29">
        <f t="shared" si="65"/>
        <v>-530.6</v>
      </c>
      <c r="CK173" s="29">
        <f t="shared" si="66"/>
        <v>0</v>
      </c>
      <c r="CL173" s="29">
        <f t="shared" si="67"/>
        <v>-3665.2</v>
      </c>
      <c r="CM173" s="29">
        <f t="shared" si="68"/>
        <v>-5177600</v>
      </c>
      <c r="CN173" s="29">
        <f t="shared" si="69"/>
        <v>-19688200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-1784000</v>
      </c>
      <c r="DA173" s="29">
        <f t="shared" si="82"/>
        <v>-4230975</v>
      </c>
      <c r="DB173" s="29">
        <f t="shared" si="83"/>
        <v>0</v>
      </c>
      <c r="DC173" s="29">
        <f t="shared" si="84"/>
        <v>-42454583.799999997</v>
      </c>
      <c r="DD173" s="29">
        <f t="shared" si="86"/>
        <v>-2620411530</v>
      </c>
    </row>
    <row r="174" spans="1:108" x14ac:dyDescent="0.15">
      <c r="A174" s="24" t="s">
        <v>224</v>
      </c>
      <c r="B174" s="25"/>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25">
        <f t="shared" si="58"/>
        <v>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-4665600</v>
      </c>
      <c r="CN174" s="29">
        <f t="shared" si="69"/>
        <v>-24878400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-2472000</v>
      </c>
      <c r="DA174" s="29">
        <f t="shared" si="82"/>
        <v>-5528824</v>
      </c>
      <c r="DB174" s="29">
        <f t="shared" si="83"/>
        <v>0</v>
      </c>
      <c r="DC174" s="29">
        <f t="shared" si="84"/>
        <v>-50687114.200000003</v>
      </c>
      <c r="DD174" s="29">
        <f t="shared" si="86"/>
        <v>-2671098644.1999998</v>
      </c>
    </row>
    <row r="175" spans="1:108" x14ac:dyDescent="0.15">
      <c r="A175" s="24" t="s">
        <v>225</v>
      </c>
      <c r="B175" s="25"/>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25">
        <f t="shared" si="58"/>
        <v>0</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-4630663</v>
      </c>
      <c r="CG175" s="43">
        <f t="shared" si="62"/>
        <v>0</v>
      </c>
      <c r="CH175" s="43">
        <f t="shared" si="63"/>
        <v>-2224530</v>
      </c>
      <c r="CI175" s="29">
        <f t="shared" si="64"/>
        <v>0</v>
      </c>
      <c r="CJ175" s="43">
        <f t="shared" si="65"/>
        <v>-1128</v>
      </c>
      <c r="CK175" s="43">
        <f t="shared" si="66"/>
        <v>0</v>
      </c>
      <c r="CL175" s="43">
        <f t="shared" si="67"/>
        <v>-1256.5999999999999</v>
      </c>
      <c r="CM175" s="43">
        <f t="shared" si="68"/>
        <v>-4832000</v>
      </c>
      <c r="CN175" s="43">
        <f t="shared" si="69"/>
        <v>-26204000</v>
      </c>
      <c r="CO175" s="43">
        <f t="shared" si="70"/>
        <v>0</v>
      </c>
      <c r="CP175" s="43">
        <f t="shared" si="71"/>
        <v>0</v>
      </c>
      <c r="CQ175" s="43">
        <f t="shared" si="72"/>
        <v>0</v>
      </c>
      <c r="CR175" s="43">
        <f t="shared" si="73"/>
        <v>0</v>
      </c>
      <c r="CS175" s="43">
        <f t="shared" si="74"/>
        <v>-3787278.8</v>
      </c>
      <c r="CT175" s="43">
        <f t="shared" si="75"/>
        <v>0</v>
      </c>
      <c r="CU175" s="43">
        <f t="shared" si="76"/>
        <v>-40000</v>
      </c>
      <c r="CV175" s="43">
        <f t="shared" si="77"/>
        <v>0</v>
      </c>
      <c r="CW175" s="43">
        <f t="shared" si="78"/>
        <v>-96000</v>
      </c>
      <c r="CX175" s="43">
        <f t="shared" si="79"/>
        <v>0</v>
      </c>
      <c r="CY175" s="43">
        <f t="shared" si="80"/>
        <v>0</v>
      </c>
      <c r="CZ175" s="43">
        <f t="shared" si="81"/>
        <v>-2656000</v>
      </c>
      <c r="DA175" s="43">
        <f t="shared" si="82"/>
        <v>-4719205</v>
      </c>
      <c r="DB175" s="43">
        <f t="shared" si="83"/>
        <v>0</v>
      </c>
      <c r="DC175" s="43">
        <f t="shared" si="84"/>
        <v>-49624061.399999999</v>
      </c>
      <c r="DD175" s="43">
        <f t="shared" si="86"/>
        <v>-2720722705.5999999</v>
      </c>
    </row>
    <row r="176" spans="1:108" x14ac:dyDescent="0.15">
      <c r="A176" s="24" t="s">
        <v>226</v>
      </c>
      <c r="B176" s="25"/>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25">
        <f t="shared" si="58"/>
        <v>0</v>
      </c>
      <c r="AA176" s="25"/>
      <c r="AB176" s="24" t="s">
        <v>226</v>
      </c>
      <c r="AC176" s="25"/>
      <c r="AD176" s="25">
        <v>7213760</v>
      </c>
      <c r="AE176" s="25"/>
      <c r="AF176" s="25">
        <v>6370350</v>
      </c>
      <c r="AG176" s="25"/>
      <c r="AH176" s="25"/>
      <c r="AI176" s="25"/>
      <c r="AJ176" s="25"/>
      <c r="AK176" s="25">
        <v>5600000</v>
      </c>
      <c r="AL176" s="25">
        <v>31468000</v>
      </c>
      <c r="AM176" s="25"/>
      <c r="AN176" s="25"/>
      <c r="AO176" s="25"/>
      <c r="AP176" s="25"/>
      <c r="AQ176" s="25">
        <v>6297215</v>
      </c>
      <c r="AR176" s="25"/>
      <c r="AS176" s="25"/>
      <c r="AT176" s="25">
        <v>200000</v>
      </c>
      <c r="AU176" s="25">
        <v>360000</v>
      </c>
      <c r="AV176" s="25"/>
      <c r="AW176" s="25"/>
      <c r="AX176" s="25">
        <v>3600000</v>
      </c>
      <c r="AY176" s="25">
        <v>3497625</v>
      </c>
      <c r="AZ176" s="25"/>
      <c r="BA176" s="44">
        <f t="shared" si="59"/>
        <v>64606950</v>
      </c>
      <c r="BB176" s="44"/>
      <c r="BC176" s="24" t="s">
        <v>226</v>
      </c>
      <c r="BD176" s="42">
        <v>456000</v>
      </c>
      <c r="BE176" s="42">
        <v>5573895</v>
      </c>
      <c r="BF176" s="42">
        <v>0</v>
      </c>
      <c r="BG176" s="42">
        <v>3908434</v>
      </c>
      <c r="BH176" s="42">
        <v>0</v>
      </c>
      <c r="BI176" s="42">
        <v>0</v>
      </c>
      <c r="BJ176" s="42">
        <v>0</v>
      </c>
      <c r="BK176" s="42">
        <v>0</v>
      </c>
      <c r="BL176" s="42">
        <v>4641600</v>
      </c>
      <c r="BM176" s="42">
        <v>31306800</v>
      </c>
      <c r="BN176" s="42">
        <v>0</v>
      </c>
      <c r="BO176" s="42">
        <v>0</v>
      </c>
      <c r="BP176" s="42">
        <v>0</v>
      </c>
      <c r="BQ176" s="42">
        <v>0</v>
      </c>
      <c r="BR176" s="42">
        <v>2836056.2</v>
      </c>
      <c r="BS176" s="42">
        <v>0</v>
      </c>
      <c r="BT176" s="42">
        <v>104000</v>
      </c>
      <c r="BU176" s="42">
        <v>40000</v>
      </c>
      <c r="BV176" s="42">
        <v>104000</v>
      </c>
      <c r="BW176" s="42">
        <v>0</v>
      </c>
      <c r="BX176" s="42">
        <v>0</v>
      </c>
      <c r="BY176" s="42">
        <v>3032000</v>
      </c>
      <c r="BZ176" s="42">
        <v>4864699</v>
      </c>
      <c r="CA176" s="42">
        <v>0</v>
      </c>
      <c r="CB176" s="28">
        <f t="shared" si="85"/>
        <v>56867484.200000003</v>
      </c>
      <c r="CD176" s="24" t="s">
        <v>226</v>
      </c>
      <c r="CE176" s="43">
        <f t="shared" si="60"/>
        <v>-456000</v>
      </c>
      <c r="CF176" s="43">
        <f t="shared" si="61"/>
        <v>-5573895</v>
      </c>
      <c r="CG176" s="43">
        <f t="shared" si="62"/>
        <v>0</v>
      </c>
      <c r="CH176" s="43">
        <f t="shared" si="63"/>
        <v>-3908434</v>
      </c>
      <c r="CI176" s="43">
        <f t="shared" si="64"/>
        <v>0</v>
      </c>
      <c r="CJ176" s="43">
        <f t="shared" si="65"/>
        <v>0</v>
      </c>
      <c r="CK176" s="43">
        <f t="shared" si="66"/>
        <v>0</v>
      </c>
      <c r="CL176" s="43">
        <f t="shared" si="67"/>
        <v>0</v>
      </c>
      <c r="CM176" s="43">
        <f t="shared" si="68"/>
        <v>-4641600</v>
      </c>
      <c r="CN176" s="43">
        <f t="shared" si="69"/>
        <v>-31306800</v>
      </c>
      <c r="CO176" s="43">
        <f t="shared" si="70"/>
        <v>0</v>
      </c>
      <c r="CP176" s="43">
        <f t="shared" si="71"/>
        <v>0</v>
      </c>
      <c r="CQ176" s="43">
        <f t="shared" si="72"/>
        <v>0</v>
      </c>
      <c r="CR176" s="43">
        <f t="shared" si="73"/>
        <v>0</v>
      </c>
      <c r="CS176" s="43">
        <f t="shared" si="74"/>
        <v>-2836056.2</v>
      </c>
      <c r="CT176" s="43">
        <f t="shared" si="75"/>
        <v>0</v>
      </c>
      <c r="CU176" s="43">
        <f t="shared" si="76"/>
        <v>-104000</v>
      </c>
      <c r="CV176" s="43">
        <f t="shared" si="77"/>
        <v>-40000</v>
      </c>
      <c r="CW176" s="43">
        <f t="shared" si="78"/>
        <v>-104000</v>
      </c>
      <c r="CX176" s="43">
        <f t="shared" si="79"/>
        <v>0</v>
      </c>
      <c r="CY176" s="43">
        <f t="shared" si="80"/>
        <v>0</v>
      </c>
      <c r="CZ176" s="43">
        <f t="shared" si="81"/>
        <v>-3032000</v>
      </c>
      <c r="DA176" s="43">
        <f t="shared" si="82"/>
        <v>-4864699</v>
      </c>
      <c r="DB176" s="43">
        <f t="shared" si="83"/>
        <v>0</v>
      </c>
      <c r="DC176" s="43">
        <f t="shared" si="84"/>
        <v>-56867484.200000003</v>
      </c>
      <c r="DD176" s="43">
        <f t="shared" si="86"/>
        <v>-2777590189.7999997</v>
      </c>
    </row>
    <row r="177" spans="1:108" x14ac:dyDescent="0.15">
      <c r="A177" s="24" t="s">
        <v>227</v>
      </c>
      <c r="B177" s="25"/>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25">
        <f t="shared" si="58"/>
        <v>0</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-4657661</v>
      </c>
      <c r="CG177" s="43">
        <f t="shared" si="62"/>
        <v>0</v>
      </c>
      <c r="CH177" s="43">
        <f t="shared" si="63"/>
        <v>-3709770</v>
      </c>
      <c r="CI177" s="43">
        <f t="shared" si="64"/>
        <v>0</v>
      </c>
      <c r="CJ177" s="43">
        <f t="shared" si="65"/>
        <v>0</v>
      </c>
      <c r="CK177" s="43">
        <f t="shared" si="66"/>
        <v>0</v>
      </c>
      <c r="CL177" s="43">
        <f t="shared" si="67"/>
        <v>0</v>
      </c>
      <c r="CM177" s="43">
        <f t="shared" si="68"/>
        <v>-3363200</v>
      </c>
      <c r="CN177" s="43">
        <f t="shared" si="69"/>
        <v>-28471200</v>
      </c>
      <c r="CO177" s="43">
        <f t="shared" si="70"/>
        <v>0</v>
      </c>
      <c r="CP177" s="43">
        <f t="shared" si="71"/>
        <v>0</v>
      </c>
      <c r="CQ177" s="43">
        <f t="shared" si="72"/>
        <v>0</v>
      </c>
      <c r="CR177" s="43">
        <f t="shared" si="73"/>
        <v>0</v>
      </c>
      <c r="CS177" s="43">
        <f t="shared" si="74"/>
        <v>-2670379.2000000002</v>
      </c>
      <c r="CT177" s="43">
        <f t="shared" si="75"/>
        <v>0</v>
      </c>
      <c r="CU177" s="43">
        <f t="shared" si="76"/>
        <v>-80000</v>
      </c>
      <c r="CV177" s="43">
        <f t="shared" si="77"/>
        <v>-8000</v>
      </c>
      <c r="CW177" s="43">
        <f t="shared" si="78"/>
        <v>-120000</v>
      </c>
      <c r="CX177" s="43">
        <f t="shared" si="79"/>
        <v>0</v>
      </c>
      <c r="CY177" s="43">
        <f t="shared" si="80"/>
        <v>0</v>
      </c>
      <c r="CZ177" s="43">
        <f t="shared" si="81"/>
        <v>-3376000</v>
      </c>
      <c r="DA177" s="43">
        <f t="shared" si="82"/>
        <v>-4426600</v>
      </c>
      <c r="DB177" s="43">
        <f t="shared" si="83"/>
        <v>0</v>
      </c>
      <c r="DC177" s="43">
        <f t="shared" si="84"/>
        <v>-51254810.200000003</v>
      </c>
      <c r="DD177" s="43">
        <f t="shared" si="86"/>
        <v>-2828844999.9999995</v>
      </c>
    </row>
    <row r="178" spans="1:108" x14ac:dyDescent="0.15">
      <c r="A178" s="24" t="s">
        <v>228</v>
      </c>
      <c r="B178" s="25"/>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25">
        <f t="shared" si="58"/>
        <v>0</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-4163509</v>
      </c>
      <c r="CG178" s="43">
        <f t="shared" si="62"/>
        <v>0</v>
      </c>
      <c r="CH178" s="43">
        <f t="shared" si="63"/>
        <v>-2516520</v>
      </c>
      <c r="CI178" s="43">
        <f t="shared" si="64"/>
        <v>0</v>
      </c>
      <c r="CJ178" s="43">
        <f t="shared" si="65"/>
        <v>0</v>
      </c>
      <c r="CK178" s="43">
        <f t="shared" si="66"/>
        <v>0</v>
      </c>
      <c r="CL178" s="43">
        <f t="shared" si="67"/>
        <v>0</v>
      </c>
      <c r="CM178" s="43">
        <f t="shared" si="68"/>
        <v>-2896000</v>
      </c>
      <c r="CN178" s="43">
        <f t="shared" si="69"/>
        <v>-26848000</v>
      </c>
      <c r="CO178" s="43">
        <f t="shared" si="70"/>
        <v>0</v>
      </c>
      <c r="CP178" s="43">
        <f t="shared" si="71"/>
        <v>0</v>
      </c>
      <c r="CQ178" s="43">
        <f t="shared" si="72"/>
        <v>0</v>
      </c>
      <c r="CR178" s="43">
        <f t="shared" si="73"/>
        <v>0</v>
      </c>
      <c r="CS178" s="43">
        <f t="shared" si="74"/>
        <v>-3671444.4</v>
      </c>
      <c r="CT178" s="43">
        <f t="shared" si="75"/>
        <v>0</v>
      </c>
      <c r="CU178" s="43">
        <f t="shared" si="76"/>
        <v>-88000</v>
      </c>
      <c r="CV178" s="43">
        <f t="shared" si="77"/>
        <v>-88000</v>
      </c>
      <c r="CW178" s="43">
        <f t="shared" si="78"/>
        <v>-256000</v>
      </c>
      <c r="CX178" s="43">
        <f t="shared" si="79"/>
        <v>0</v>
      </c>
      <c r="CY178" s="43">
        <f t="shared" si="80"/>
        <v>0</v>
      </c>
      <c r="CZ178" s="43">
        <f t="shared" si="81"/>
        <v>-2968000</v>
      </c>
      <c r="DA178" s="43">
        <f t="shared" si="82"/>
        <v>-4295803</v>
      </c>
      <c r="DB178" s="43">
        <f t="shared" si="83"/>
        <v>0</v>
      </c>
      <c r="DC178" s="43">
        <f t="shared" si="84"/>
        <v>-48119276.399999999</v>
      </c>
      <c r="DD178" s="43">
        <f t="shared" si="86"/>
        <v>-2876964276.3999996</v>
      </c>
    </row>
    <row r="179" spans="1:108" x14ac:dyDescent="0.15">
      <c r="A179" s="24" t="s">
        <v>229</v>
      </c>
      <c r="B179" s="25"/>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25">
        <f t="shared" si="58"/>
        <v>0</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-5420357</v>
      </c>
      <c r="CG179" s="43">
        <f t="shared" si="62"/>
        <v>0</v>
      </c>
      <c r="CH179" s="43">
        <f t="shared" si="63"/>
        <v>-3675714</v>
      </c>
      <c r="CI179" s="43">
        <f t="shared" si="64"/>
        <v>0</v>
      </c>
      <c r="CJ179" s="43">
        <f t="shared" si="65"/>
        <v>0</v>
      </c>
      <c r="CK179" s="43">
        <f t="shared" si="66"/>
        <v>0</v>
      </c>
      <c r="CL179" s="43">
        <f t="shared" si="67"/>
        <v>-7284.6</v>
      </c>
      <c r="CM179" s="43">
        <f t="shared" si="68"/>
        <v>-2504000</v>
      </c>
      <c r="CN179" s="43">
        <f t="shared" si="69"/>
        <v>-26460000</v>
      </c>
      <c r="CO179" s="43">
        <f t="shared" si="70"/>
        <v>0</v>
      </c>
      <c r="CP179" s="43">
        <f t="shared" si="71"/>
        <v>0</v>
      </c>
      <c r="CQ179" s="43">
        <f t="shared" si="72"/>
        <v>0</v>
      </c>
      <c r="CR179" s="43">
        <f t="shared" si="73"/>
        <v>0</v>
      </c>
      <c r="CS179" s="43">
        <f t="shared" si="74"/>
        <v>-4463703</v>
      </c>
      <c r="CT179" s="43">
        <f t="shared" si="75"/>
        <v>0</v>
      </c>
      <c r="CU179" s="43">
        <f t="shared" si="76"/>
        <v>-144000</v>
      </c>
      <c r="CV179" s="43">
        <f t="shared" si="77"/>
        <v>-232000</v>
      </c>
      <c r="CW179" s="43">
        <f t="shared" si="78"/>
        <v>-232000</v>
      </c>
      <c r="CX179" s="43">
        <f t="shared" si="79"/>
        <v>0</v>
      </c>
      <c r="CY179" s="43">
        <f t="shared" si="80"/>
        <v>0</v>
      </c>
      <c r="CZ179" s="43">
        <f t="shared" si="81"/>
        <v>-3240000</v>
      </c>
      <c r="DA179" s="43">
        <f t="shared" si="82"/>
        <v>-4128344</v>
      </c>
      <c r="DB179" s="43">
        <f t="shared" si="83"/>
        <v>0</v>
      </c>
      <c r="DC179" s="43">
        <f t="shared" si="84"/>
        <v>-50779402.600000001</v>
      </c>
      <c r="DD179" s="43">
        <f t="shared" si="86"/>
        <v>-2927743678.9999995</v>
      </c>
    </row>
    <row r="180" spans="1:108" x14ac:dyDescent="0.15">
      <c r="A180" s="24" t="s">
        <v>230</v>
      </c>
      <c r="B180" s="25"/>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25">
        <f t="shared" si="58"/>
        <v>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-4669719</v>
      </c>
      <c r="CG180" s="29">
        <f t="shared" si="62"/>
        <v>0</v>
      </c>
      <c r="CH180" s="29">
        <f t="shared" si="63"/>
        <v>-4648755</v>
      </c>
      <c r="CI180" s="29">
        <f t="shared" si="64"/>
        <v>0</v>
      </c>
      <c r="CJ180" s="29">
        <f t="shared" si="65"/>
        <v>-367</v>
      </c>
      <c r="CK180" s="29">
        <f t="shared" si="66"/>
        <v>0</v>
      </c>
      <c r="CL180" s="29">
        <f t="shared" si="67"/>
        <v>-2115.6</v>
      </c>
      <c r="CM180" s="29">
        <f t="shared" si="68"/>
        <v>-2624000</v>
      </c>
      <c r="CN180" s="29">
        <f t="shared" si="69"/>
        <v>-27112000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-328000</v>
      </c>
      <c r="CX180" s="29">
        <f t="shared" si="79"/>
        <v>0</v>
      </c>
      <c r="CY180" s="29">
        <f t="shared" si="80"/>
        <v>0</v>
      </c>
      <c r="CZ180" s="29">
        <f t="shared" si="81"/>
        <v>-3448000</v>
      </c>
      <c r="DA180" s="29">
        <f t="shared" si="82"/>
        <v>-5458790</v>
      </c>
      <c r="DB180" s="29">
        <f t="shared" si="83"/>
        <v>0</v>
      </c>
      <c r="DC180" s="29">
        <f t="shared" si="84"/>
        <v>-52691969.200000003</v>
      </c>
      <c r="DD180" s="29">
        <f t="shared" si="86"/>
        <v>-2980435648.1999993</v>
      </c>
    </row>
    <row r="181" spans="1:108" x14ac:dyDescent="0.15">
      <c r="A181" s="24" t="s">
        <v>231</v>
      </c>
      <c r="B181" s="25"/>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25">
        <f t="shared" si="58"/>
        <v>0</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-4856513</v>
      </c>
      <c r="CG181" s="29">
        <f t="shared" si="62"/>
        <v>0</v>
      </c>
      <c r="CH181" s="29">
        <f t="shared" si="63"/>
        <v>-5487301</v>
      </c>
      <c r="CI181" s="29">
        <f t="shared" si="64"/>
        <v>0</v>
      </c>
      <c r="CJ181" s="29">
        <f t="shared" si="65"/>
        <v>0</v>
      </c>
      <c r="CK181" s="29">
        <f t="shared" si="66"/>
        <v>0</v>
      </c>
      <c r="CL181" s="29">
        <f t="shared" si="67"/>
        <v>-2550.6</v>
      </c>
      <c r="CM181" s="29">
        <f t="shared" si="68"/>
        <v>-2040000</v>
      </c>
      <c r="CN181" s="29">
        <f t="shared" si="69"/>
        <v>-27075200</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-336000</v>
      </c>
      <c r="CX181" s="29">
        <f t="shared" si="79"/>
        <v>0</v>
      </c>
      <c r="CY181" s="29">
        <f t="shared" si="80"/>
        <v>0</v>
      </c>
      <c r="CZ181" s="29">
        <f t="shared" si="81"/>
        <v>-3496000</v>
      </c>
      <c r="DA181" s="29">
        <f t="shared" si="82"/>
        <v>-5252416</v>
      </c>
      <c r="DB181" s="29">
        <f t="shared" si="83"/>
        <v>0</v>
      </c>
      <c r="DC181" s="29">
        <f t="shared" si="84"/>
        <v>-52346273.200000003</v>
      </c>
      <c r="DD181" s="29">
        <f t="shared" si="86"/>
        <v>-3032781921.3999991</v>
      </c>
    </row>
    <row r="182" spans="1:108" x14ac:dyDescent="0.15">
      <c r="A182" s="24" t="s">
        <v>232</v>
      </c>
      <c r="B182" s="25"/>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25">
        <f t="shared" si="58"/>
        <v>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-2960840</v>
      </c>
      <c r="CG182" s="43">
        <f t="shared" si="62"/>
        <v>0</v>
      </c>
      <c r="CH182" s="43">
        <f t="shared" si="63"/>
        <v>-3759065</v>
      </c>
      <c r="CI182" s="29">
        <f t="shared" si="64"/>
        <v>0</v>
      </c>
      <c r="CJ182" s="43">
        <f t="shared" si="65"/>
        <v>-1628.8</v>
      </c>
      <c r="CK182" s="43">
        <f t="shared" si="66"/>
        <v>0</v>
      </c>
      <c r="CL182" s="43">
        <f t="shared" si="67"/>
        <v>0</v>
      </c>
      <c r="CM182" s="43">
        <f t="shared" si="68"/>
        <v>-2088000</v>
      </c>
      <c r="CN182" s="43">
        <f t="shared" si="69"/>
        <v>-24961800</v>
      </c>
      <c r="CO182" s="43">
        <f t="shared" si="70"/>
        <v>0</v>
      </c>
      <c r="CP182" s="43">
        <f t="shared" si="71"/>
        <v>0</v>
      </c>
      <c r="CQ182" s="43">
        <f t="shared" si="72"/>
        <v>-40000</v>
      </c>
      <c r="CR182" s="43">
        <f t="shared" si="73"/>
        <v>0</v>
      </c>
      <c r="CS182" s="43">
        <f t="shared" si="74"/>
        <v>-2198162.4</v>
      </c>
      <c r="CT182" s="43">
        <f t="shared" si="75"/>
        <v>0</v>
      </c>
      <c r="CU182" s="43">
        <f t="shared" si="76"/>
        <v>-192000</v>
      </c>
      <c r="CV182" s="43">
        <f t="shared" si="77"/>
        <v>-256000</v>
      </c>
      <c r="CW182" s="43">
        <f t="shared" si="78"/>
        <v>-408000</v>
      </c>
      <c r="CX182" s="43">
        <f t="shared" si="79"/>
        <v>0</v>
      </c>
      <c r="CY182" s="43">
        <f t="shared" si="80"/>
        <v>0</v>
      </c>
      <c r="CZ182" s="43">
        <f t="shared" si="81"/>
        <v>-3448000</v>
      </c>
      <c r="DA182" s="43">
        <f t="shared" si="82"/>
        <v>-4257949</v>
      </c>
      <c r="DB182" s="43">
        <f t="shared" si="83"/>
        <v>0</v>
      </c>
      <c r="DC182" s="43">
        <f t="shared" si="84"/>
        <v>-45083445.199999996</v>
      </c>
      <c r="DD182" s="43">
        <f t="shared" si="86"/>
        <v>-3077865366.599999</v>
      </c>
    </row>
    <row r="183" spans="1:108" x14ac:dyDescent="0.15">
      <c r="A183" s="24" t="s">
        <v>233</v>
      </c>
      <c r="B183" s="25"/>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25">
        <f t="shared" si="58"/>
        <v>0</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-3546131</v>
      </c>
      <c r="CG183" s="43">
        <f t="shared" si="62"/>
        <v>0</v>
      </c>
      <c r="CH183" s="43">
        <f t="shared" si="63"/>
        <v>-5002982</v>
      </c>
      <c r="CI183" s="43">
        <f t="shared" si="64"/>
        <v>0</v>
      </c>
      <c r="CJ183" s="43">
        <f t="shared" si="65"/>
        <v>0</v>
      </c>
      <c r="CK183" s="43">
        <f t="shared" si="66"/>
        <v>0</v>
      </c>
      <c r="CL183" s="43">
        <f t="shared" si="67"/>
        <v>-7389.4</v>
      </c>
      <c r="CM183" s="43">
        <f t="shared" si="68"/>
        <v>-1608000</v>
      </c>
      <c r="CN183" s="43">
        <f t="shared" si="69"/>
        <v>-22696000</v>
      </c>
      <c r="CO183" s="43">
        <f t="shared" si="70"/>
        <v>0</v>
      </c>
      <c r="CP183" s="43">
        <f t="shared" si="71"/>
        <v>0</v>
      </c>
      <c r="CQ183" s="43">
        <f t="shared" si="72"/>
        <v>-152000</v>
      </c>
      <c r="CR183" s="43">
        <f t="shared" si="73"/>
        <v>0</v>
      </c>
      <c r="CS183" s="43">
        <f t="shared" si="74"/>
        <v>-3229231</v>
      </c>
      <c r="CT183" s="43">
        <f t="shared" si="75"/>
        <v>0</v>
      </c>
      <c r="CU183" s="43">
        <f t="shared" si="76"/>
        <v>-152000</v>
      </c>
      <c r="CV183" s="43">
        <f t="shared" si="77"/>
        <v>-248000</v>
      </c>
      <c r="CW183" s="43">
        <f t="shared" si="78"/>
        <v>-440000</v>
      </c>
      <c r="CX183" s="43">
        <f t="shared" si="79"/>
        <v>0</v>
      </c>
      <c r="CY183" s="43">
        <f t="shared" si="80"/>
        <v>0</v>
      </c>
      <c r="CZ183" s="43">
        <f t="shared" si="81"/>
        <v>-3212000</v>
      </c>
      <c r="DA183" s="43">
        <f t="shared" si="82"/>
        <v>-3781727</v>
      </c>
      <c r="DB183" s="43">
        <f t="shared" si="83"/>
        <v>0</v>
      </c>
      <c r="DC183" s="43">
        <f t="shared" si="84"/>
        <v>-44483460.399999999</v>
      </c>
      <c r="DD183" s="43">
        <f t="shared" si="86"/>
        <v>-3122348826.999999</v>
      </c>
    </row>
    <row r="184" spans="1:108" x14ac:dyDescent="0.15">
      <c r="A184" s="24" t="s">
        <v>234</v>
      </c>
      <c r="B184" s="25"/>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25">
        <f t="shared" si="58"/>
        <v>0</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-3372937</v>
      </c>
      <c r="CG184" s="43">
        <f t="shared" si="62"/>
        <v>0</v>
      </c>
      <c r="CH184" s="43">
        <f t="shared" si="63"/>
        <v>-3652454</v>
      </c>
      <c r="CI184" s="43">
        <f t="shared" si="64"/>
        <v>0</v>
      </c>
      <c r="CJ184" s="43">
        <f t="shared" si="65"/>
        <v>0</v>
      </c>
      <c r="CK184" s="43">
        <f t="shared" si="66"/>
        <v>0</v>
      </c>
      <c r="CL184" s="43">
        <f t="shared" si="67"/>
        <v>-1284</v>
      </c>
      <c r="CM184" s="43">
        <f t="shared" si="68"/>
        <v>-952000</v>
      </c>
      <c r="CN184" s="43">
        <f t="shared" si="69"/>
        <v>-19840000</v>
      </c>
      <c r="CO184" s="43">
        <f t="shared" si="70"/>
        <v>0</v>
      </c>
      <c r="CP184" s="43">
        <f t="shared" si="71"/>
        <v>0</v>
      </c>
      <c r="CQ184" s="43">
        <f t="shared" si="72"/>
        <v>-272000</v>
      </c>
      <c r="CR184" s="43">
        <f t="shared" si="73"/>
        <v>0</v>
      </c>
      <c r="CS184" s="43">
        <f t="shared" si="74"/>
        <v>-1845106.8</v>
      </c>
      <c r="CT184" s="43">
        <f t="shared" si="75"/>
        <v>0</v>
      </c>
      <c r="CU184" s="43">
        <f t="shared" si="76"/>
        <v>-112000</v>
      </c>
      <c r="CV184" s="43">
        <f t="shared" si="77"/>
        <v>-368000</v>
      </c>
      <c r="CW184" s="43">
        <f t="shared" si="78"/>
        <v>-400000</v>
      </c>
      <c r="CX184" s="43">
        <f t="shared" si="79"/>
        <v>0</v>
      </c>
      <c r="CY184" s="43">
        <f t="shared" si="80"/>
        <v>0</v>
      </c>
      <c r="CZ184" s="43">
        <f t="shared" si="81"/>
        <v>-3064000</v>
      </c>
      <c r="DA184" s="43">
        <f t="shared" si="82"/>
        <v>-3106384</v>
      </c>
      <c r="DB184" s="43">
        <f t="shared" si="83"/>
        <v>0</v>
      </c>
      <c r="DC184" s="43">
        <f t="shared" si="84"/>
        <v>-37250165.799999997</v>
      </c>
      <c r="DD184" s="43">
        <f t="shared" si="86"/>
        <v>-3159598992.7999992</v>
      </c>
    </row>
    <row r="185" spans="1:108" x14ac:dyDescent="0.15">
      <c r="A185" s="24" t="s">
        <v>235</v>
      </c>
      <c r="B185" s="25"/>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25">
        <f t="shared" si="58"/>
        <v>0</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-2868592</v>
      </c>
      <c r="CG185" s="29">
        <f t="shared" si="62"/>
        <v>0</v>
      </c>
      <c r="CH185" s="29">
        <f t="shared" si="63"/>
        <v>-3330137</v>
      </c>
      <c r="CI185" s="29">
        <f t="shared" si="64"/>
        <v>0</v>
      </c>
      <c r="CJ185" s="29">
        <f t="shared" si="65"/>
        <v>0</v>
      </c>
      <c r="CK185" s="29">
        <f t="shared" si="66"/>
        <v>0</v>
      </c>
      <c r="CL185" s="29">
        <f t="shared" si="67"/>
        <v>-2137</v>
      </c>
      <c r="CM185" s="29">
        <f t="shared" si="68"/>
        <v>-808000</v>
      </c>
      <c r="CN185" s="29">
        <f t="shared" si="69"/>
        <v>-16855200</v>
      </c>
      <c r="CO185" s="29">
        <f t="shared" si="70"/>
        <v>0</v>
      </c>
      <c r="CP185" s="29">
        <f t="shared" si="71"/>
        <v>0</v>
      </c>
      <c r="CQ185" s="29">
        <f t="shared" si="72"/>
        <v>-248000</v>
      </c>
      <c r="CR185" s="29">
        <f t="shared" si="73"/>
        <v>0</v>
      </c>
      <c r="CS185" s="29">
        <f t="shared" si="74"/>
        <v>-3030495.2</v>
      </c>
      <c r="CT185" s="29">
        <f t="shared" si="75"/>
        <v>0</v>
      </c>
      <c r="CU185" s="29">
        <f t="shared" si="76"/>
        <v>-88000</v>
      </c>
      <c r="CV185" s="29">
        <f t="shared" si="77"/>
        <v>-496000</v>
      </c>
      <c r="CW185" s="29">
        <f t="shared" si="78"/>
        <v>-224000</v>
      </c>
      <c r="CX185" s="29">
        <f t="shared" si="79"/>
        <v>0</v>
      </c>
      <c r="CY185" s="29">
        <f t="shared" si="80"/>
        <v>0</v>
      </c>
      <c r="CZ185" s="29">
        <f t="shared" si="81"/>
        <v>-2632000</v>
      </c>
      <c r="DA185" s="29">
        <f t="shared" si="82"/>
        <v>-2794393</v>
      </c>
      <c r="DB185" s="29">
        <f t="shared" si="83"/>
        <v>0</v>
      </c>
      <c r="DC185" s="29">
        <f t="shared" si="84"/>
        <v>-33600954.200000003</v>
      </c>
      <c r="DD185" s="29">
        <f t="shared" si="86"/>
        <v>-3193199946.999999</v>
      </c>
    </row>
    <row r="186" spans="1:108" x14ac:dyDescent="0.15">
      <c r="A186" s="24" t="s">
        <v>236</v>
      </c>
      <c r="B186" s="25"/>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25">
        <f t="shared" si="58"/>
        <v>0</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-1119341</v>
      </c>
      <c r="CG186" s="43">
        <f t="shared" si="62"/>
        <v>0</v>
      </c>
      <c r="CH186" s="43">
        <f t="shared" si="63"/>
        <v>-1048503</v>
      </c>
      <c r="CI186" s="43">
        <f t="shared" si="64"/>
        <v>0</v>
      </c>
      <c r="CJ186" s="43">
        <f t="shared" si="65"/>
        <v>0</v>
      </c>
      <c r="CK186" s="43">
        <f t="shared" si="66"/>
        <v>0</v>
      </c>
      <c r="CL186" s="43">
        <f t="shared" si="67"/>
        <v>-187.4</v>
      </c>
      <c r="CM186" s="43">
        <f t="shared" si="68"/>
        <v>-584000</v>
      </c>
      <c r="CN186" s="43">
        <f t="shared" si="69"/>
        <v>-12364800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-192000</v>
      </c>
      <c r="CX186" s="43">
        <f t="shared" si="79"/>
        <v>0</v>
      </c>
      <c r="CY186" s="43">
        <f t="shared" si="80"/>
        <v>0</v>
      </c>
      <c r="CZ186" s="43">
        <f t="shared" si="81"/>
        <v>-1768000</v>
      </c>
      <c r="DA186" s="43">
        <f t="shared" si="82"/>
        <v>-1970078</v>
      </c>
      <c r="DB186" s="43">
        <f t="shared" si="83"/>
        <v>0</v>
      </c>
      <c r="DC186" s="43">
        <f t="shared" si="84"/>
        <v>-19762171.200000003</v>
      </c>
      <c r="DD186" s="43">
        <f t="shared" si="86"/>
        <v>-3212962118.1999989</v>
      </c>
    </row>
    <row r="187" spans="1:108" x14ac:dyDescent="0.15">
      <c r="A187" s="24" t="s">
        <v>237</v>
      </c>
      <c r="B187" s="25"/>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25">
        <f t="shared" si="58"/>
        <v>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-2318273</v>
      </c>
      <c r="CG187" s="43">
        <f t="shared" si="62"/>
        <v>0</v>
      </c>
      <c r="CH187" s="43">
        <f t="shared" si="63"/>
        <v>-5083700</v>
      </c>
      <c r="CI187" s="43">
        <f t="shared" si="64"/>
        <v>0</v>
      </c>
      <c r="CJ187" s="43">
        <f t="shared" si="65"/>
        <v>-521.4</v>
      </c>
      <c r="CK187" s="43">
        <f t="shared" si="66"/>
        <v>0</v>
      </c>
      <c r="CL187" s="43">
        <f t="shared" si="67"/>
        <v>0</v>
      </c>
      <c r="CM187" s="43">
        <f t="shared" si="68"/>
        <v>-968000</v>
      </c>
      <c r="CN187" s="43">
        <f t="shared" si="69"/>
        <v>-13180800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-640000</v>
      </c>
      <c r="CX187" s="43">
        <f t="shared" si="79"/>
        <v>0</v>
      </c>
      <c r="CY187" s="43">
        <f t="shared" si="80"/>
        <v>0</v>
      </c>
      <c r="CZ187" s="43">
        <f t="shared" si="81"/>
        <v>-2836000</v>
      </c>
      <c r="DA187" s="43">
        <f t="shared" si="82"/>
        <v>-2630845</v>
      </c>
      <c r="DB187" s="43">
        <f t="shared" si="83"/>
        <v>0</v>
      </c>
      <c r="DC187" s="43">
        <f t="shared" si="84"/>
        <v>-31868880.399999999</v>
      </c>
      <c r="DD187" s="43">
        <f t="shared" si="86"/>
        <v>-3244830998.599999</v>
      </c>
    </row>
    <row r="188" spans="1:108" x14ac:dyDescent="0.15">
      <c r="A188" s="24" t="s">
        <v>238</v>
      </c>
      <c r="B188" s="25"/>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25">
        <f t="shared" si="58"/>
        <v>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-824000</v>
      </c>
      <c r="CN188" s="29">
        <f t="shared" si="69"/>
        <v>-15099200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-912000</v>
      </c>
      <c r="CX188" s="29">
        <f t="shared" si="79"/>
        <v>0</v>
      </c>
      <c r="CY188" s="29">
        <f t="shared" si="80"/>
        <v>0</v>
      </c>
      <c r="CZ188" s="29">
        <f t="shared" si="81"/>
        <v>-3216000</v>
      </c>
      <c r="DA188" s="29">
        <f t="shared" si="82"/>
        <v>-3147845</v>
      </c>
      <c r="DB188" s="29">
        <f t="shared" si="83"/>
        <v>0</v>
      </c>
      <c r="DC188" s="29">
        <f t="shared" si="84"/>
        <v>-35592575.799999997</v>
      </c>
      <c r="DD188" s="29">
        <f t="shared" si="86"/>
        <v>-3280423574.3999991</v>
      </c>
    </row>
    <row r="189" spans="1:108" x14ac:dyDescent="0.15">
      <c r="A189" s="24" t="s">
        <v>239</v>
      </c>
      <c r="B189" s="25"/>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25">
        <f t="shared" si="58"/>
        <v>0</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-1545164</v>
      </c>
      <c r="CG189" s="43">
        <f t="shared" si="62"/>
        <v>0</v>
      </c>
      <c r="CH189" s="43">
        <f t="shared" si="63"/>
        <v>-3811874</v>
      </c>
      <c r="CI189" s="29">
        <f t="shared" si="64"/>
        <v>0</v>
      </c>
      <c r="CJ189" s="43">
        <f t="shared" si="65"/>
        <v>-1809</v>
      </c>
      <c r="CK189" s="43">
        <f t="shared" si="66"/>
        <v>0</v>
      </c>
      <c r="CL189" s="43">
        <f t="shared" si="67"/>
        <v>0</v>
      </c>
      <c r="CM189" s="43">
        <f t="shared" si="68"/>
        <v>-720000</v>
      </c>
      <c r="CN189" s="43">
        <f t="shared" si="69"/>
        <v>-12792800</v>
      </c>
      <c r="CO189" s="43">
        <f t="shared" si="70"/>
        <v>0</v>
      </c>
      <c r="CP189" s="43">
        <f t="shared" si="71"/>
        <v>0</v>
      </c>
      <c r="CQ189" s="43">
        <f t="shared" si="72"/>
        <v>-632000</v>
      </c>
      <c r="CR189" s="43">
        <f t="shared" si="73"/>
        <v>0</v>
      </c>
      <c r="CS189" s="43">
        <f t="shared" si="74"/>
        <v>-2203519.2000000002</v>
      </c>
      <c r="CT189" s="43">
        <f t="shared" si="75"/>
        <v>0</v>
      </c>
      <c r="CU189" s="43">
        <f t="shared" si="76"/>
        <v>-112000</v>
      </c>
      <c r="CV189" s="43">
        <f t="shared" si="77"/>
        <v>-1417600</v>
      </c>
      <c r="CW189" s="43">
        <f t="shared" si="78"/>
        <v>-864000</v>
      </c>
      <c r="CX189" s="43">
        <f t="shared" si="79"/>
        <v>0</v>
      </c>
      <c r="CY189" s="43">
        <f t="shared" si="80"/>
        <v>0</v>
      </c>
      <c r="CZ189" s="43">
        <f t="shared" si="81"/>
        <v>-2988000</v>
      </c>
      <c r="DA189" s="43">
        <f t="shared" si="82"/>
        <v>-2566265</v>
      </c>
      <c r="DB189" s="43">
        <f t="shared" si="83"/>
        <v>0</v>
      </c>
      <c r="DC189" s="43">
        <f t="shared" si="84"/>
        <v>-30015031.199999999</v>
      </c>
      <c r="DD189" s="43">
        <f t="shared" si="86"/>
        <v>-3310438605.599999</v>
      </c>
    </row>
    <row r="190" spans="1:108" x14ac:dyDescent="0.15">
      <c r="A190" s="24" t="s">
        <v>240</v>
      </c>
      <c r="B190" s="25"/>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25">
        <f t="shared" si="58"/>
        <v>0</v>
      </c>
      <c r="AA190" s="25"/>
      <c r="AB190" s="24" t="s">
        <v>240</v>
      </c>
      <c r="AC190" s="25"/>
      <c r="AD190" s="25">
        <v>5058775</v>
      </c>
      <c r="AE190" s="25"/>
      <c r="AF190" s="25">
        <v>7878750</v>
      </c>
      <c r="AG190" s="25"/>
      <c r="AH190" s="25"/>
      <c r="AI190" s="25"/>
      <c r="AJ190" s="25">
        <v>36423</v>
      </c>
      <c r="AK190" s="25">
        <v>880000</v>
      </c>
      <c r="AL190" s="25">
        <v>12324000</v>
      </c>
      <c r="AM190" s="25"/>
      <c r="AN190" s="25"/>
      <c r="AO190" s="25">
        <v>880000</v>
      </c>
      <c r="AP190" s="25"/>
      <c r="AQ190" s="25">
        <v>4263655</v>
      </c>
      <c r="AR190" s="25">
        <v>40000</v>
      </c>
      <c r="AS190" s="25"/>
      <c r="AT190" s="25">
        <v>2280000</v>
      </c>
      <c r="AU190" s="25">
        <v>2562000</v>
      </c>
      <c r="AV190" s="25"/>
      <c r="AW190" s="25"/>
      <c r="AX190" s="25">
        <v>2560000</v>
      </c>
      <c r="AY190" s="25">
        <v>1645425</v>
      </c>
      <c r="AZ190" s="25"/>
      <c r="BA190" s="44">
        <f t="shared" si="59"/>
        <v>40409028</v>
      </c>
      <c r="BB190" s="44"/>
      <c r="BC190" s="24"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8">
        <f t="shared" si="85"/>
        <v>33516082.200000003</v>
      </c>
      <c r="CD190" s="24" t="s">
        <v>240</v>
      </c>
      <c r="CE190" s="43">
        <f t="shared" si="60"/>
        <v>-344000</v>
      </c>
      <c r="CF190" s="43">
        <f t="shared" si="61"/>
        <v>-2201609</v>
      </c>
      <c r="CG190" s="43">
        <f t="shared" si="62"/>
        <v>0</v>
      </c>
      <c r="CH190" s="43">
        <f t="shared" si="63"/>
        <v>-5519220</v>
      </c>
      <c r="CI190" s="43">
        <f t="shared" si="64"/>
        <v>0</v>
      </c>
      <c r="CJ190" s="43">
        <f t="shared" si="65"/>
        <v>0</v>
      </c>
      <c r="CK190" s="43">
        <f t="shared" si="66"/>
        <v>0</v>
      </c>
      <c r="CL190" s="43">
        <f t="shared" si="67"/>
        <v>-7284.6</v>
      </c>
      <c r="CM190" s="43">
        <f t="shared" si="68"/>
        <v>-736000</v>
      </c>
      <c r="CN190" s="43">
        <f t="shared" si="69"/>
        <v>-12947200</v>
      </c>
      <c r="CO190" s="43">
        <f t="shared" si="70"/>
        <v>0</v>
      </c>
      <c r="CP190" s="43">
        <f t="shared" si="71"/>
        <v>0</v>
      </c>
      <c r="CQ190" s="43">
        <f t="shared" si="72"/>
        <v>-688000</v>
      </c>
      <c r="CR190" s="43">
        <f t="shared" si="73"/>
        <v>0</v>
      </c>
      <c r="CS190" s="43">
        <f t="shared" si="74"/>
        <v>-2582583.6</v>
      </c>
      <c r="CT190" s="43">
        <f t="shared" si="75"/>
        <v>-8000</v>
      </c>
      <c r="CU190" s="43">
        <f t="shared" si="76"/>
        <v>-120000</v>
      </c>
      <c r="CV190" s="43">
        <f t="shared" si="77"/>
        <v>-1843200</v>
      </c>
      <c r="CW190" s="43">
        <f t="shared" si="78"/>
        <v>-1088400</v>
      </c>
      <c r="CX190" s="43">
        <f t="shared" si="79"/>
        <v>0</v>
      </c>
      <c r="CY190" s="43">
        <f t="shared" si="80"/>
        <v>0</v>
      </c>
      <c r="CZ190" s="43">
        <f t="shared" si="81"/>
        <v>-2820000</v>
      </c>
      <c r="DA190" s="43">
        <f t="shared" si="82"/>
        <v>-2610585</v>
      </c>
      <c r="DB190" s="43">
        <f t="shared" si="83"/>
        <v>0</v>
      </c>
      <c r="DC190" s="43">
        <f t="shared" si="84"/>
        <v>-33516082.200000003</v>
      </c>
      <c r="DD190" s="43">
        <f t="shared" si="86"/>
        <v>-3343954687.7999988</v>
      </c>
    </row>
    <row r="191" spans="1:108" x14ac:dyDescent="0.15">
      <c r="A191" s="24" t="s">
        <v>241</v>
      </c>
      <c r="B191" s="25"/>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25">
        <f t="shared" si="58"/>
        <v>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-1830075</v>
      </c>
      <c r="CG191" s="43">
        <f t="shared" si="62"/>
        <v>0</v>
      </c>
      <c r="CH191" s="43">
        <f t="shared" si="63"/>
        <v>-4218397</v>
      </c>
      <c r="CI191" s="43">
        <f t="shared" si="64"/>
        <v>0</v>
      </c>
      <c r="CJ191" s="43">
        <f t="shared" si="65"/>
        <v>0</v>
      </c>
      <c r="CK191" s="43">
        <f t="shared" si="66"/>
        <v>0</v>
      </c>
      <c r="CL191" s="43">
        <f t="shared" si="67"/>
        <v>-7284.6</v>
      </c>
      <c r="CM191" s="43">
        <f t="shared" si="68"/>
        <v>-528000</v>
      </c>
      <c r="CN191" s="43">
        <f t="shared" si="69"/>
        <v>-11527200</v>
      </c>
      <c r="CO191" s="43">
        <f t="shared" si="70"/>
        <v>0</v>
      </c>
      <c r="CP191" s="43">
        <f t="shared" si="71"/>
        <v>0</v>
      </c>
      <c r="CQ191" s="43">
        <f t="shared" si="72"/>
        <v>-720000</v>
      </c>
      <c r="CR191" s="43">
        <f t="shared" si="73"/>
        <v>0</v>
      </c>
      <c r="CS191" s="43">
        <f t="shared" si="74"/>
        <v>-2141584.6</v>
      </c>
      <c r="CT191" s="43">
        <f t="shared" si="75"/>
        <v>-32000</v>
      </c>
      <c r="CU191" s="43">
        <f t="shared" si="76"/>
        <v>-112000</v>
      </c>
      <c r="CV191" s="43">
        <f t="shared" si="77"/>
        <v>-1854400</v>
      </c>
      <c r="CW191" s="43">
        <f t="shared" si="78"/>
        <v>-1726400</v>
      </c>
      <c r="CX191" s="43">
        <f t="shared" si="79"/>
        <v>0</v>
      </c>
      <c r="CY191" s="43">
        <f t="shared" si="80"/>
        <v>0</v>
      </c>
      <c r="CZ191" s="43">
        <f t="shared" si="81"/>
        <v>-2892000</v>
      </c>
      <c r="DA191" s="43">
        <f t="shared" si="82"/>
        <v>-2615700</v>
      </c>
      <c r="DB191" s="43">
        <f t="shared" si="83"/>
        <v>0</v>
      </c>
      <c r="DC191" s="43">
        <f t="shared" si="84"/>
        <v>-30421041.200000003</v>
      </c>
      <c r="DD191" s="43">
        <f t="shared" si="86"/>
        <v>-3374375728.9999986</v>
      </c>
    </row>
    <row r="192" spans="1:108" x14ac:dyDescent="0.15">
      <c r="A192" s="24" t="s">
        <v>242</v>
      </c>
      <c r="B192" s="25"/>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25">
        <f t="shared" si="58"/>
        <v>0</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-2196925</v>
      </c>
      <c r="CG192" s="43">
        <f t="shared" si="62"/>
        <v>0</v>
      </c>
      <c r="CH192" s="43">
        <f t="shared" si="63"/>
        <v>-4987062</v>
      </c>
      <c r="CI192" s="43">
        <f t="shared" si="64"/>
        <v>0</v>
      </c>
      <c r="CJ192" s="43">
        <f t="shared" si="65"/>
        <v>0</v>
      </c>
      <c r="CK192" s="43">
        <f t="shared" si="66"/>
        <v>-8000</v>
      </c>
      <c r="CL192" s="43">
        <f t="shared" si="67"/>
        <v>-2193.4</v>
      </c>
      <c r="CM192" s="43">
        <f t="shared" si="68"/>
        <v>-512000</v>
      </c>
      <c r="CN192" s="43">
        <f t="shared" si="69"/>
        <v>-11276000</v>
      </c>
      <c r="CO192" s="43">
        <f t="shared" si="70"/>
        <v>0</v>
      </c>
      <c r="CP192" s="43">
        <f t="shared" si="71"/>
        <v>0</v>
      </c>
      <c r="CQ192" s="43">
        <f t="shared" si="72"/>
        <v>-832000</v>
      </c>
      <c r="CR192" s="43">
        <f t="shared" si="73"/>
        <v>0</v>
      </c>
      <c r="CS192" s="43">
        <f t="shared" si="74"/>
        <v>-2501301.7999999998</v>
      </c>
      <c r="CT192" s="43">
        <f t="shared" si="75"/>
        <v>-8000</v>
      </c>
      <c r="CU192" s="43">
        <f t="shared" si="76"/>
        <v>-64000</v>
      </c>
      <c r="CV192" s="43">
        <f t="shared" si="77"/>
        <v>-2224000</v>
      </c>
      <c r="CW192" s="43">
        <f t="shared" si="78"/>
        <v>-1624600</v>
      </c>
      <c r="CX192" s="43">
        <f t="shared" si="79"/>
        <v>0</v>
      </c>
      <c r="CY192" s="43">
        <f t="shared" si="80"/>
        <v>0</v>
      </c>
      <c r="CZ192" s="43">
        <f t="shared" si="81"/>
        <v>-2640000</v>
      </c>
      <c r="DA192" s="43">
        <f t="shared" si="82"/>
        <v>-2251547</v>
      </c>
      <c r="DB192" s="43">
        <f t="shared" si="83"/>
        <v>0</v>
      </c>
      <c r="DC192" s="43">
        <f t="shared" si="84"/>
        <v>-31375629.199999999</v>
      </c>
      <c r="DD192" s="43">
        <f t="shared" si="86"/>
        <v>-3405751358.1999984</v>
      </c>
    </row>
    <row r="193" spans="1:108" x14ac:dyDescent="0.15">
      <c r="A193" s="24" t="s">
        <v>243</v>
      </c>
      <c r="B193" s="25"/>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25">
        <f t="shared" si="58"/>
        <v>0</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-1788525</v>
      </c>
      <c r="CG193" s="43">
        <f t="shared" si="62"/>
        <v>0</v>
      </c>
      <c r="CH193" s="43">
        <f t="shared" si="63"/>
        <v>-5601079</v>
      </c>
      <c r="CI193" s="43">
        <f t="shared" si="64"/>
        <v>0</v>
      </c>
      <c r="CJ193" s="43">
        <f t="shared" si="65"/>
        <v>0</v>
      </c>
      <c r="CK193" s="43">
        <f t="shared" si="66"/>
        <v>0</v>
      </c>
      <c r="CL193" s="43">
        <f t="shared" si="67"/>
        <v>-20122.8</v>
      </c>
      <c r="CM193" s="43">
        <f t="shared" si="68"/>
        <v>-432000</v>
      </c>
      <c r="CN193" s="43">
        <f t="shared" si="69"/>
        <v>-9580800</v>
      </c>
      <c r="CO193" s="43">
        <f t="shared" si="70"/>
        <v>0</v>
      </c>
      <c r="CP193" s="43">
        <f t="shared" si="71"/>
        <v>0</v>
      </c>
      <c r="CQ193" s="43">
        <f t="shared" si="72"/>
        <v>-1003200</v>
      </c>
      <c r="CR193" s="43">
        <f t="shared" si="73"/>
        <v>0</v>
      </c>
      <c r="CS193" s="43">
        <f t="shared" si="74"/>
        <v>-2841774.2</v>
      </c>
      <c r="CT193" s="43">
        <f t="shared" si="75"/>
        <v>-56000</v>
      </c>
      <c r="CU193" s="43">
        <f t="shared" si="76"/>
        <v>-40000</v>
      </c>
      <c r="CV193" s="43">
        <f t="shared" si="77"/>
        <v>-2521600</v>
      </c>
      <c r="CW193" s="43">
        <f t="shared" si="78"/>
        <v>-1688000</v>
      </c>
      <c r="CX193" s="43">
        <f t="shared" si="79"/>
        <v>0</v>
      </c>
      <c r="CY193" s="43">
        <f t="shared" si="80"/>
        <v>0</v>
      </c>
      <c r="CZ193" s="43">
        <f t="shared" si="81"/>
        <v>-2584000</v>
      </c>
      <c r="DA193" s="43">
        <f t="shared" si="82"/>
        <v>-2575700</v>
      </c>
      <c r="DB193" s="43">
        <f t="shared" si="83"/>
        <v>0</v>
      </c>
      <c r="DC193" s="43">
        <f t="shared" si="84"/>
        <v>-30916801</v>
      </c>
      <c r="DD193" s="43">
        <f t="shared" si="86"/>
        <v>-3436668159.1999984</v>
      </c>
    </row>
    <row r="194" spans="1:108" x14ac:dyDescent="0.15">
      <c r="A194" s="24" t="s">
        <v>244</v>
      </c>
      <c r="B194" s="25"/>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25">
        <f t="shared" ref="Z194:Z257" si="87">SUM(B194:Y194)</f>
        <v>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-1738468</v>
      </c>
      <c r="CG194" s="29">
        <f t="shared" ref="CG194:CG257" si="91">D194-BF194</f>
        <v>0</v>
      </c>
      <c r="CH194" s="29">
        <f t="shared" ref="CH194:CH257" si="92">E194-BG194</f>
        <v>-4756223</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-376000</v>
      </c>
      <c r="CN194" s="29">
        <f t="shared" ref="CN194:CN257" si="98">K194-BM194</f>
        <v>-8200000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-3388000</v>
      </c>
      <c r="CW194" s="29">
        <f t="shared" ref="CW194:CW257" si="107">T194-BV194</f>
        <v>-1904000</v>
      </c>
      <c r="CX194" s="29">
        <f t="shared" ref="CX194:CX257" si="108">U194-BW194</f>
        <v>0</v>
      </c>
      <c r="CY194" s="29">
        <f t="shared" ref="CY194:CY257" si="109">V194-BX194</f>
        <v>0</v>
      </c>
      <c r="CZ194" s="29">
        <f t="shared" ref="CZ194:CZ257" si="110">W194-BY194</f>
        <v>-2472000</v>
      </c>
      <c r="DA194" s="29">
        <f t="shared" ref="DA194:DA257" si="111">X194-BZ194</f>
        <v>-2340590</v>
      </c>
      <c r="DB194" s="29">
        <f t="shared" ref="DB194:DB257" si="112">Y194-CA194</f>
        <v>0</v>
      </c>
      <c r="DC194" s="29">
        <f t="shared" ref="DC194:DC257" si="113">Z194-CB194</f>
        <v>-29898321.199999999</v>
      </c>
      <c r="DD194" s="29">
        <f t="shared" si="86"/>
        <v>-3466566480.3999982</v>
      </c>
    </row>
    <row r="195" spans="1:108" x14ac:dyDescent="0.15">
      <c r="A195" s="24" t="s">
        <v>245</v>
      </c>
      <c r="B195" s="25"/>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25">
        <f t="shared" si="87"/>
        <v>0</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-8353600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-3590880</v>
      </c>
      <c r="CW195" s="29">
        <f t="shared" si="107"/>
        <v>-2424000</v>
      </c>
      <c r="CX195" s="29">
        <f t="shared" si="108"/>
        <v>0</v>
      </c>
      <c r="CY195" s="29">
        <f t="shared" si="109"/>
        <v>0</v>
      </c>
      <c r="CZ195" s="29">
        <f t="shared" si="110"/>
        <v>-2648000</v>
      </c>
      <c r="DA195" s="29">
        <f t="shared" si="111"/>
        <v>-2844735</v>
      </c>
      <c r="DB195" s="29">
        <f t="shared" si="112"/>
        <v>0</v>
      </c>
      <c r="DC195" s="29">
        <f t="shared" si="113"/>
        <v>-33008826.399999999</v>
      </c>
      <c r="DD195" s="29">
        <f t="shared" si="86"/>
        <v>-3499575306.7999983</v>
      </c>
    </row>
    <row r="196" spans="1:108" x14ac:dyDescent="0.15">
      <c r="A196" s="24" t="s">
        <v>246</v>
      </c>
      <c r="B196" s="25"/>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25">
        <f t="shared" si="87"/>
        <v>0</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-1747564</v>
      </c>
      <c r="CG196" s="43">
        <f t="shared" si="91"/>
        <v>0</v>
      </c>
      <c r="CH196" s="43">
        <f t="shared" si="92"/>
        <v>-4664502</v>
      </c>
      <c r="CI196" s="29">
        <f t="shared" si="93"/>
        <v>0</v>
      </c>
      <c r="CJ196" s="43">
        <f t="shared" si="94"/>
        <v>-3491.4</v>
      </c>
      <c r="CK196" s="43">
        <f t="shared" si="95"/>
        <v>0</v>
      </c>
      <c r="CL196" s="43">
        <f t="shared" si="96"/>
        <v>-1185</v>
      </c>
      <c r="CM196" s="43">
        <f t="shared" si="97"/>
        <v>-288000</v>
      </c>
      <c r="CN196" s="43">
        <f t="shared" si="98"/>
        <v>-7029600</v>
      </c>
      <c r="CO196" s="43">
        <f t="shared" si="99"/>
        <v>0</v>
      </c>
      <c r="CP196" s="43">
        <f t="shared" si="100"/>
        <v>0</v>
      </c>
      <c r="CQ196" s="43">
        <f t="shared" si="101"/>
        <v>-3390400</v>
      </c>
      <c r="CR196" s="43">
        <f t="shared" si="102"/>
        <v>-40000</v>
      </c>
      <c r="CS196" s="43">
        <f t="shared" si="103"/>
        <v>-1944932.2</v>
      </c>
      <c r="CT196" s="43">
        <f t="shared" si="104"/>
        <v>-56000</v>
      </c>
      <c r="CU196" s="43">
        <f t="shared" si="105"/>
        <v>-64000</v>
      </c>
      <c r="CV196" s="43">
        <f t="shared" si="106"/>
        <v>-3739200</v>
      </c>
      <c r="CW196" s="43">
        <f t="shared" si="107"/>
        <v>-2456000</v>
      </c>
      <c r="CX196" s="43">
        <f t="shared" si="108"/>
        <v>0</v>
      </c>
      <c r="CY196" s="43">
        <f t="shared" si="109"/>
        <v>0</v>
      </c>
      <c r="CZ196" s="43">
        <f t="shared" si="110"/>
        <v>-2420000</v>
      </c>
      <c r="DA196" s="43">
        <f t="shared" si="111"/>
        <v>-2283800</v>
      </c>
      <c r="DB196" s="43">
        <f t="shared" si="112"/>
        <v>0</v>
      </c>
      <c r="DC196" s="43">
        <f t="shared" si="113"/>
        <v>-30232674.599999998</v>
      </c>
      <c r="DD196" s="43">
        <f t="shared" ref="DD196:DD259" si="115">DD195+DC196</f>
        <v>-3529807981.3999982</v>
      </c>
    </row>
    <row r="197" spans="1:108" x14ac:dyDescent="0.15">
      <c r="A197" s="24" t="s">
        <v>247</v>
      </c>
      <c r="B197" s="25"/>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25">
        <f t="shared" si="87"/>
        <v>0</v>
      </c>
      <c r="AA197" s="25"/>
      <c r="AB197" s="24" t="s">
        <v>247</v>
      </c>
      <c r="AC197" s="25"/>
      <c r="AD197" s="25">
        <v>1786325</v>
      </c>
      <c r="AE197" s="25"/>
      <c r="AF197" s="25">
        <v>5828450</v>
      </c>
      <c r="AG197" s="25"/>
      <c r="AH197" s="25"/>
      <c r="AI197" s="25">
        <v>600000</v>
      </c>
      <c r="AJ197" s="25">
        <v>9515</v>
      </c>
      <c r="AK197" s="25">
        <v>400000</v>
      </c>
      <c r="AL197" s="25">
        <v>3920000</v>
      </c>
      <c r="AM197" s="25"/>
      <c r="AN197" s="25"/>
      <c r="AO197" s="25">
        <v>3976000</v>
      </c>
      <c r="AP197" s="25">
        <v>280000</v>
      </c>
      <c r="AQ197" s="25">
        <v>5006978</v>
      </c>
      <c r="AR197" s="25">
        <v>280000</v>
      </c>
      <c r="AS197" s="25"/>
      <c r="AT197" s="25">
        <v>5160000</v>
      </c>
      <c r="AU197" s="25">
        <v>4600000</v>
      </c>
      <c r="AV197" s="25"/>
      <c r="AW197" s="25"/>
      <c r="AX197" s="25">
        <v>920000</v>
      </c>
      <c r="AY197" s="25">
        <v>1962400</v>
      </c>
      <c r="AZ197" s="25"/>
      <c r="BA197" s="44">
        <f t="shared" si="88"/>
        <v>34729668</v>
      </c>
      <c r="BB197" s="44"/>
      <c r="BC197" s="24" t="s">
        <v>247</v>
      </c>
      <c r="BD197" s="42">
        <v>32000</v>
      </c>
      <c r="BE197" s="42">
        <v>1188587</v>
      </c>
      <c r="BF197" s="42">
        <v>0</v>
      </c>
      <c r="BG197" s="42">
        <v>5715579</v>
      </c>
      <c r="BH197" s="42">
        <v>0</v>
      </c>
      <c r="BI197" s="42">
        <v>0</v>
      </c>
      <c r="BJ197" s="42">
        <v>120000</v>
      </c>
      <c r="BK197" s="42">
        <v>1903</v>
      </c>
      <c r="BL197" s="42">
        <v>152000</v>
      </c>
      <c r="BM197" s="42">
        <v>6476000</v>
      </c>
      <c r="BN197" s="42">
        <v>0</v>
      </c>
      <c r="BO197" s="42">
        <v>0</v>
      </c>
      <c r="BP197" s="42">
        <v>2972800</v>
      </c>
      <c r="BQ197" s="42">
        <v>72000</v>
      </c>
      <c r="BR197" s="42">
        <v>2664349.7999999998</v>
      </c>
      <c r="BS197" s="42">
        <v>56000</v>
      </c>
      <c r="BT197" s="42">
        <v>16000</v>
      </c>
      <c r="BU197" s="42">
        <v>4536800</v>
      </c>
      <c r="BV197" s="42">
        <v>2400000</v>
      </c>
      <c r="BW197" s="42">
        <v>0</v>
      </c>
      <c r="BX197" s="42">
        <v>0</v>
      </c>
      <c r="BY197" s="42">
        <v>2088000</v>
      </c>
      <c r="BZ197" s="42">
        <v>3409480</v>
      </c>
      <c r="CA197" s="42">
        <v>0</v>
      </c>
      <c r="CB197" s="28">
        <f t="shared" si="114"/>
        <v>31901498.800000001</v>
      </c>
      <c r="CD197" s="24" t="s">
        <v>247</v>
      </c>
      <c r="CE197" s="43">
        <f t="shared" si="89"/>
        <v>-32000</v>
      </c>
      <c r="CF197" s="43">
        <f t="shared" si="90"/>
        <v>-1188587</v>
      </c>
      <c r="CG197" s="43">
        <f t="shared" si="91"/>
        <v>0</v>
      </c>
      <c r="CH197" s="43">
        <f t="shared" si="92"/>
        <v>-5715579</v>
      </c>
      <c r="CI197" s="43">
        <f t="shared" si="93"/>
        <v>0</v>
      </c>
      <c r="CJ197" s="43">
        <f t="shared" si="94"/>
        <v>0</v>
      </c>
      <c r="CK197" s="43">
        <f t="shared" si="95"/>
        <v>-120000</v>
      </c>
      <c r="CL197" s="43">
        <f t="shared" si="96"/>
        <v>-1903</v>
      </c>
      <c r="CM197" s="43">
        <f t="shared" si="97"/>
        <v>-152000</v>
      </c>
      <c r="CN197" s="43">
        <f t="shared" si="98"/>
        <v>-6476000</v>
      </c>
      <c r="CO197" s="43">
        <f t="shared" si="99"/>
        <v>0</v>
      </c>
      <c r="CP197" s="43">
        <f t="shared" si="100"/>
        <v>0</v>
      </c>
      <c r="CQ197" s="43">
        <f t="shared" si="101"/>
        <v>-2972800</v>
      </c>
      <c r="CR197" s="43">
        <f t="shared" si="102"/>
        <v>-72000</v>
      </c>
      <c r="CS197" s="43">
        <f t="shared" si="103"/>
        <v>-2664349.7999999998</v>
      </c>
      <c r="CT197" s="43">
        <f t="shared" si="104"/>
        <v>-56000</v>
      </c>
      <c r="CU197" s="43">
        <f t="shared" si="105"/>
        <v>-16000</v>
      </c>
      <c r="CV197" s="43">
        <f t="shared" si="106"/>
        <v>-4536800</v>
      </c>
      <c r="CW197" s="43">
        <f t="shared" si="107"/>
        <v>-2400000</v>
      </c>
      <c r="CX197" s="43">
        <f t="shared" si="108"/>
        <v>0</v>
      </c>
      <c r="CY197" s="43">
        <f t="shared" si="109"/>
        <v>0</v>
      </c>
      <c r="CZ197" s="43">
        <f t="shared" si="110"/>
        <v>-2088000</v>
      </c>
      <c r="DA197" s="43">
        <f t="shared" si="111"/>
        <v>-3409480</v>
      </c>
      <c r="DB197" s="43">
        <f t="shared" si="112"/>
        <v>0</v>
      </c>
      <c r="DC197" s="43">
        <f t="shared" si="113"/>
        <v>-31901498.800000001</v>
      </c>
      <c r="DD197" s="43">
        <f t="shared" si="115"/>
        <v>-3561709480.1999984</v>
      </c>
    </row>
    <row r="198" spans="1:108" x14ac:dyDescent="0.15">
      <c r="A198" s="24" t="s">
        <v>248</v>
      </c>
      <c r="B198" s="25"/>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25">
        <f t="shared" si="87"/>
        <v>0</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-877730</v>
      </c>
      <c r="CG198" s="43">
        <f t="shared" si="91"/>
        <v>0</v>
      </c>
      <c r="CH198" s="43">
        <f t="shared" si="92"/>
        <v>-3282046</v>
      </c>
      <c r="CI198" s="43">
        <f t="shared" si="93"/>
        <v>0</v>
      </c>
      <c r="CJ198" s="43">
        <f t="shared" si="94"/>
        <v>0</v>
      </c>
      <c r="CK198" s="43">
        <f t="shared" si="95"/>
        <v>-300000</v>
      </c>
      <c r="CL198" s="43">
        <f t="shared" si="96"/>
        <v>0</v>
      </c>
      <c r="CM198" s="43">
        <f t="shared" si="97"/>
        <v>-288000</v>
      </c>
      <c r="CN198" s="43">
        <f t="shared" si="98"/>
        <v>-5184000</v>
      </c>
      <c r="CO198" s="43">
        <f t="shared" si="99"/>
        <v>0</v>
      </c>
      <c r="CP198" s="43">
        <f t="shared" si="100"/>
        <v>0</v>
      </c>
      <c r="CQ198" s="43">
        <f t="shared" si="101"/>
        <v>-2856000</v>
      </c>
      <c r="CR198" s="43">
        <f t="shared" si="102"/>
        <v>-208000</v>
      </c>
      <c r="CS198" s="43">
        <f t="shared" si="103"/>
        <v>-2304418.4</v>
      </c>
      <c r="CT198" s="43">
        <f t="shared" si="104"/>
        <v>-64000</v>
      </c>
      <c r="CU198" s="43">
        <f t="shared" si="105"/>
        <v>-16000</v>
      </c>
      <c r="CV198" s="43">
        <f t="shared" si="106"/>
        <v>-4083200</v>
      </c>
      <c r="CW198" s="43">
        <f t="shared" si="107"/>
        <v>-2384000</v>
      </c>
      <c r="CX198" s="43">
        <f t="shared" si="108"/>
        <v>0</v>
      </c>
      <c r="CY198" s="43">
        <f t="shared" si="109"/>
        <v>0</v>
      </c>
      <c r="CZ198" s="43">
        <f t="shared" si="110"/>
        <v>-1616000</v>
      </c>
      <c r="DA198" s="43">
        <f t="shared" si="111"/>
        <v>-2356375</v>
      </c>
      <c r="DB198" s="43">
        <f t="shared" si="112"/>
        <v>0</v>
      </c>
      <c r="DC198" s="43">
        <f t="shared" si="113"/>
        <v>-25851769.399999999</v>
      </c>
      <c r="DD198" s="43">
        <f t="shared" si="115"/>
        <v>-3587561249.5999985</v>
      </c>
    </row>
    <row r="199" spans="1:108" x14ac:dyDescent="0.15">
      <c r="A199" s="24" t="s">
        <v>249</v>
      </c>
      <c r="B199" s="25"/>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25">
        <f t="shared" si="87"/>
        <v>0</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-892872</v>
      </c>
      <c r="CG199" s="43">
        <f t="shared" si="91"/>
        <v>0</v>
      </c>
      <c r="CH199" s="43">
        <f t="shared" si="92"/>
        <v>-3695509</v>
      </c>
      <c r="CI199" s="43">
        <f t="shared" si="93"/>
        <v>0</v>
      </c>
      <c r="CJ199" s="43">
        <f t="shared" si="94"/>
        <v>0</v>
      </c>
      <c r="CK199" s="43">
        <f t="shared" si="95"/>
        <v>-352000</v>
      </c>
      <c r="CL199" s="43">
        <f t="shared" si="96"/>
        <v>-1135.2</v>
      </c>
      <c r="CM199" s="43">
        <f t="shared" si="97"/>
        <v>-72000</v>
      </c>
      <c r="CN199" s="43">
        <f t="shared" si="98"/>
        <v>-4916000</v>
      </c>
      <c r="CO199" s="43">
        <f t="shared" si="99"/>
        <v>0</v>
      </c>
      <c r="CP199" s="43">
        <f t="shared" si="100"/>
        <v>0</v>
      </c>
      <c r="CQ199" s="43">
        <f t="shared" si="101"/>
        <v>-3601600</v>
      </c>
      <c r="CR199" s="43">
        <f t="shared" si="102"/>
        <v>-288000</v>
      </c>
      <c r="CS199" s="43">
        <f t="shared" si="103"/>
        <v>-2440305.4</v>
      </c>
      <c r="CT199" s="43">
        <f t="shared" si="104"/>
        <v>-160000</v>
      </c>
      <c r="CU199" s="43">
        <f t="shared" si="105"/>
        <v>0</v>
      </c>
      <c r="CV199" s="43">
        <f t="shared" si="106"/>
        <v>-4480000</v>
      </c>
      <c r="CW199" s="43">
        <f t="shared" si="107"/>
        <v>-3038000</v>
      </c>
      <c r="CX199" s="43">
        <f t="shared" si="108"/>
        <v>0</v>
      </c>
      <c r="CY199" s="43">
        <f t="shared" si="109"/>
        <v>0</v>
      </c>
      <c r="CZ199" s="43">
        <f t="shared" si="110"/>
        <v>-1832000</v>
      </c>
      <c r="DA199" s="43">
        <f t="shared" si="111"/>
        <v>-1933000</v>
      </c>
      <c r="DB199" s="43">
        <f t="shared" si="112"/>
        <v>0</v>
      </c>
      <c r="DC199" s="43">
        <f t="shared" si="113"/>
        <v>-27750421.600000001</v>
      </c>
      <c r="DD199" s="43">
        <f t="shared" si="115"/>
        <v>-3615311671.1999984</v>
      </c>
    </row>
    <row r="200" spans="1:108" x14ac:dyDescent="0.15">
      <c r="A200" s="24" t="s">
        <v>250</v>
      </c>
      <c r="B200" s="25"/>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25">
        <f t="shared" si="87"/>
        <v>0</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-1055430</v>
      </c>
      <c r="CG200" s="43">
        <f t="shared" si="91"/>
        <v>0</v>
      </c>
      <c r="CH200" s="43">
        <f t="shared" si="92"/>
        <v>-4707955</v>
      </c>
      <c r="CI200" s="43">
        <f t="shared" si="93"/>
        <v>0</v>
      </c>
      <c r="CJ200" s="43">
        <f t="shared" si="94"/>
        <v>-176</v>
      </c>
      <c r="CK200" s="43">
        <f t="shared" si="95"/>
        <v>-552000</v>
      </c>
      <c r="CL200" s="43">
        <f t="shared" si="96"/>
        <v>-12408.4</v>
      </c>
      <c r="CM200" s="43">
        <f t="shared" si="97"/>
        <v>-112000</v>
      </c>
      <c r="CN200" s="43">
        <f t="shared" si="98"/>
        <v>-4028000</v>
      </c>
      <c r="CO200" s="43">
        <f t="shared" si="99"/>
        <v>0</v>
      </c>
      <c r="CP200" s="43">
        <f t="shared" si="100"/>
        <v>0</v>
      </c>
      <c r="CQ200" s="43">
        <f t="shared" si="101"/>
        <v>-3733600</v>
      </c>
      <c r="CR200" s="43">
        <f t="shared" si="102"/>
        <v>-324000</v>
      </c>
      <c r="CS200" s="43">
        <f t="shared" si="103"/>
        <v>-1530864.4</v>
      </c>
      <c r="CT200" s="43">
        <f t="shared" si="104"/>
        <v>-280000</v>
      </c>
      <c r="CU200" s="43">
        <f t="shared" si="105"/>
        <v>0</v>
      </c>
      <c r="CV200" s="43">
        <f t="shared" si="106"/>
        <v>-4283200</v>
      </c>
      <c r="CW200" s="43">
        <f t="shared" si="107"/>
        <v>-3206000</v>
      </c>
      <c r="CX200" s="43">
        <f t="shared" si="108"/>
        <v>0</v>
      </c>
      <c r="CY200" s="43">
        <f t="shared" si="109"/>
        <v>0</v>
      </c>
      <c r="CZ200" s="43">
        <f t="shared" si="110"/>
        <v>-1432000</v>
      </c>
      <c r="DA200" s="43">
        <f t="shared" si="111"/>
        <v>-2024200</v>
      </c>
      <c r="DB200" s="43">
        <f t="shared" si="112"/>
        <v>0</v>
      </c>
      <c r="DC200" s="43">
        <f t="shared" si="113"/>
        <v>-27313833.800000001</v>
      </c>
      <c r="DD200" s="43">
        <f t="shared" si="115"/>
        <v>-3642625504.9999986</v>
      </c>
    </row>
    <row r="201" spans="1:108" x14ac:dyDescent="0.15">
      <c r="A201" s="24" t="s">
        <v>251</v>
      </c>
      <c r="B201" s="25"/>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25">
        <f t="shared" si="87"/>
        <v>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-3819450</v>
      </c>
      <c r="CI201" s="29">
        <f t="shared" si="93"/>
        <v>-2</v>
      </c>
      <c r="CJ201" s="29">
        <f t="shared" si="94"/>
        <v>0</v>
      </c>
      <c r="CK201" s="29">
        <f t="shared" si="95"/>
        <v>-744000</v>
      </c>
      <c r="CL201" s="29">
        <f t="shared" si="96"/>
        <v>-3535.4</v>
      </c>
      <c r="CM201" s="29">
        <f t="shared" si="97"/>
        <v>-64000</v>
      </c>
      <c r="CN201" s="29">
        <f t="shared" si="98"/>
        <v>-2776000</v>
      </c>
      <c r="CO201" s="29">
        <f t="shared" si="99"/>
        <v>0</v>
      </c>
      <c r="CP201" s="29">
        <f t="shared" si="100"/>
        <v>0</v>
      </c>
      <c r="CQ201" s="29">
        <f t="shared" si="101"/>
        <v>-4510100</v>
      </c>
      <c r="CR201" s="29">
        <f t="shared" si="102"/>
        <v>-260000</v>
      </c>
      <c r="CS201" s="29">
        <f t="shared" si="103"/>
        <v>-1841998.4</v>
      </c>
      <c r="CT201" s="29">
        <f t="shared" si="104"/>
        <v>-240000</v>
      </c>
      <c r="CU201" s="29">
        <f t="shared" si="105"/>
        <v>0</v>
      </c>
      <c r="CV201" s="29">
        <f t="shared" si="106"/>
        <v>-4272000</v>
      </c>
      <c r="CW201" s="29">
        <f t="shared" si="107"/>
        <v>-3424000</v>
      </c>
      <c r="CX201" s="29">
        <f t="shared" si="108"/>
        <v>0</v>
      </c>
      <c r="CY201" s="29">
        <f t="shared" si="109"/>
        <v>0</v>
      </c>
      <c r="CZ201" s="29">
        <f t="shared" si="110"/>
        <v>-1056000</v>
      </c>
      <c r="DA201" s="29">
        <f t="shared" si="111"/>
        <v>-2249600</v>
      </c>
      <c r="DB201" s="29">
        <f t="shared" si="112"/>
        <v>0</v>
      </c>
      <c r="DC201" s="29">
        <f t="shared" si="113"/>
        <v>-26460939.800000001</v>
      </c>
      <c r="DD201" s="29">
        <f t="shared" si="115"/>
        <v>-3669086444.7999988</v>
      </c>
    </row>
    <row r="202" spans="1:108" x14ac:dyDescent="0.15">
      <c r="A202" s="24" t="s">
        <v>252</v>
      </c>
      <c r="B202" s="25"/>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25">
        <f t="shared" si="87"/>
        <v>0</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-952000</v>
      </c>
      <c r="CL202" s="29">
        <f t="shared" si="96"/>
        <v>-7678.6</v>
      </c>
      <c r="CM202" s="29">
        <f t="shared" si="97"/>
        <v>-56000</v>
      </c>
      <c r="CN202" s="29">
        <f t="shared" si="98"/>
        <v>-2312000</v>
      </c>
      <c r="CO202" s="29">
        <f t="shared" si="99"/>
        <v>0</v>
      </c>
      <c r="CP202" s="29">
        <f t="shared" si="100"/>
        <v>0</v>
      </c>
      <c r="CQ202" s="29">
        <f t="shared" si="101"/>
        <v>-5957600</v>
      </c>
      <c r="CR202" s="29">
        <f t="shared" si="102"/>
        <v>-472000</v>
      </c>
      <c r="CS202" s="29">
        <f t="shared" si="103"/>
        <v>-1906107.2</v>
      </c>
      <c r="CT202" s="29">
        <f t="shared" si="104"/>
        <v>-304000</v>
      </c>
      <c r="CU202" s="29">
        <f t="shared" si="105"/>
        <v>0</v>
      </c>
      <c r="CV202" s="29">
        <f t="shared" si="106"/>
        <v>-4380800</v>
      </c>
      <c r="CW202" s="29">
        <f t="shared" si="107"/>
        <v>-3864000</v>
      </c>
      <c r="CX202" s="29">
        <f t="shared" si="108"/>
        <v>0</v>
      </c>
      <c r="CY202" s="29">
        <f t="shared" si="109"/>
        <v>0</v>
      </c>
      <c r="CZ202" s="29">
        <f t="shared" si="110"/>
        <v>-1088000</v>
      </c>
      <c r="DA202" s="29">
        <f t="shared" si="111"/>
        <v>-2586440</v>
      </c>
      <c r="DB202" s="29">
        <f t="shared" si="112"/>
        <v>0</v>
      </c>
      <c r="DC202" s="29">
        <f t="shared" si="113"/>
        <v>-29413185.599999998</v>
      </c>
      <c r="DD202" s="29">
        <f t="shared" si="115"/>
        <v>-3698499630.3999987</v>
      </c>
    </row>
    <row r="203" spans="1:108" x14ac:dyDescent="0.15">
      <c r="A203" s="24" t="s">
        <v>253</v>
      </c>
      <c r="B203" s="25"/>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25">
        <f t="shared" si="87"/>
        <v>0</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-542820</v>
      </c>
      <c r="CG203" s="43">
        <f t="shared" si="91"/>
        <v>0</v>
      </c>
      <c r="CH203" s="43">
        <f t="shared" si="92"/>
        <v>-4878499</v>
      </c>
      <c r="CI203" s="29">
        <f t="shared" si="93"/>
        <v>0</v>
      </c>
      <c r="CJ203" s="43">
        <f t="shared" si="94"/>
        <v>-111.8</v>
      </c>
      <c r="CK203" s="43">
        <f t="shared" si="95"/>
        <v>-1460000</v>
      </c>
      <c r="CL203" s="43">
        <f t="shared" si="96"/>
        <v>0</v>
      </c>
      <c r="CM203" s="43">
        <f t="shared" si="97"/>
        <v>-40000</v>
      </c>
      <c r="CN203" s="43">
        <f t="shared" si="98"/>
        <v>-2632000</v>
      </c>
      <c r="CO203" s="43">
        <f t="shared" si="99"/>
        <v>0</v>
      </c>
      <c r="CP203" s="43">
        <f t="shared" si="100"/>
        <v>0</v>
      </c>
      <c r="CQ203" s="43">
        <f t="shared" si="101"/>
        <v>-6445600</v>
      </c>
      <c r="CR203" s="43">
        <f t="shared" si="102"/>
        <v>-800000</v>
      </c>
      <c r="CS203" s="43">
        <f t="shared" si="103"/>
        <v>-1936344.2</v>
      </c>
      <c r="CT203" s="43">
        <f t="shared" si="104"/>
        <v>-216000</v>
      </c>
      <c r="CU203" s="43">
        <f t="shared" si="105"/>
        <v>0</v>
      </c>
      <c r="CV203" s="43">
        <f t="shared" si="106"/>
        <v>-4400000</v>
      </c>
      <c r="CW203" s="43">
        <f t="shared" si="107"/>
        <v>-4036000</v>
      </c>
      <c r="CX203" s="43">
        <f t="shared" si="108"/>
        <v>0</v>
      </c>
      <c r="CY203" s="43">
        <f t="shared" si="109"/>
        <v>0</v>
      </c>
      <c r="CZ203" s="43">
        <f t="shared" si="110"/>
        <v>-1176000</v>
      </c>
      <c r="DA203" s="43">
        <f t="shared" si="111"/>
        <v>-1277800</v>
      </c>
      <c r="DB203" s="43">
        <f t="shared" si="112"/>
        <v>0</v>
      </c>
      <c r="DC203" s="43">
        <f t="shared" si="113"/>
        <v>-29873175</v>
      </c>
      <c r="DD203" s="43">
        <f t="shared" si="115"/>
        <v>-3728372805.3999987</v>
      </c>
    </row>
    <row r="204" spans="1:108" x14ac:dyDescent="0.15">
      <c r="A204" s="24" t="s">
        <v>254</v>
      </c>
      <c r="B204" s="25"/>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25">
        <f t="shared" si="87"/>
        <v>0</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-994680</v>
      </c>
      <c r="CG204" s="43">
        <f t="shared" si="91"/>
        <v>0</v>
      </c>
      <c r="CH204" s="43">
        <f t="shared" si="92"/>
        <v>-6109028</v>
      </c>
      <c r="CI204" s="43">
        <f t="shared" si="93"/>
        <v>0</v>
      </c>
      <c r="CJ204" s="43">
        <f t="shared" si="94"/>
        <v>0</v>
      </c>
      <c r="CK204" s="43">
        <f t="shared" si="95"/>
        <v>-1672000</v>
      </c>
      <c r="CL204" s="43">
        <f t="shared" si="96"/>
        <v>-806</v>
      </c>
      <c r="CM204" s="43">
        <f t="shared" si="97"/>
        <v>-40000</v>
      </c>
      <c r="CN204" s="43">
        <f t="shared" si="98"/>
        <v>-2560000</v>
      </c>
      <c r="CO204" s="43">
        <f t="shared" si="99"/>
        <v>0</v>
      </c>
      <c r="CP204" s="43">
        <f t="shared" si="100"/>
        <v>0</v>
      </c>
      <c r="CQ204" s="43">
        <f t="shared" si="101"/>
        <v>-6778640</v>
      </c>
      <c r="CR204" s="43">
        <f t="shared" si="102"/>
        <v>-988000</v>
      </c>
      <c r="CS204" s="43">
        <f t="shared" si="103"/>
        <v>-1556573.2</v>
      </c>
      <c r="CT204" s="43">
        <f t="shared" si="104"/>
        <v>-320000</v>
      </c>
      <c r="CU204" s="43">
        <f t="shared" si="105"/>
        <v>0</v>
      </c>
      <c r="CV204" s="43">
        <f t="shared" si="106"/>
        <v>-4512480</v>
      </c>
      <c r="CW204" s="43">
        <f t="shared" si="107"/>
        <v>-4208000</v>
      </c>
      <c r="CX204" s="43">
        <f t="shared" si="108"/>
        <v>0</v>
      </c>
      <c r="CY204" s="43">
        <f t="shared" si="109"/>
        <v>0</v>
      </c>
      <c r="CZ204" s="43">
        <f t="shared" si="110"/>
        <v>-856000</v>
      </c>
      <c r="DA204" s="43">
        <f t="shared" si="111"/>
        <v>-1808536</v>
      </c>
      <c r="DB204" s="43">
        <f t="shared" si="112"/>
        <v>0</v>
      </c>
      <c r="DC204" s="43">
        <f t="shared" si="113"/>
        <v>-32452743.199999999</v>
      </c>
      <c r="DD204" s="43">
        <f t="shared" si="115"/>
        <v>-3760825548.5999985</v>
      </c>
    </row>
    <row r="205" spans="1:108" x14ac:dyDescent="0.15">
      <c r="A205" s="24" t="s">
        <v>255</v>
      </c>
      <c r="B205" s="25"/>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25">
        <f t="shared" si="87"/>
        <v>0</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-608000</v>
      </c>
      <c r="CG205" s="43">
        <f t="shared" si="91"/>
        <v>0</v>
      </c>
      <c r="CH205" s="43">
        <f t="shared" si="92"/>
        <v>-4336496</v>
      </c>
      <c r="CI205" s="43">
        <f t="shared" si="93"/>
        <v>0</v>
      </c>
      <c r="CJ205" s="43">
        <f t="shared" si="94"/>
        <v>0</v>
      </c>
      <c r="CK205" s="43">
        <f t="shared" si="95"/>
        <v>-1680000</v>
      </c>
      <c r="CL205" s="43">
        <f t="shared" si="96"/>
        <v>-1590.6</v>
      </c>
      <c r="CM205" s="43">
        <f t="shared" si="97"/>
        <v>-24000</v>
      </c>
      <c r="CN205" s="43">
        <f t="shared" si="98"/>
        <v>-2384000</v>
      </c>
      <c r="CO205" s="43">
        <f t="shared" si="99"/>
        <v>0</v>
      </c>
      <c r="CP205" s="43">
        <f t="shared" si="100"/>
        <v>0</v>
      </c>
      <c r="CQ205" s="43">
        <f t="shared" si="101"/>
        <v>-6568000</v>
      </c>
      <c r="CR205" s="43">
        <f t="shared" si="102"/>
        <v>-1088000</v>
      </c>
      <c r="CS205" s="43">
        <f t="shared" si="103"/>
        <v>-1697089.8</v>
      </c>
      <c r="CT205" s="43">
        <f t="shared" si="104"/>
        <v>-416000</v>
      </c>
      <c r="CU205" s="43">
        <f t="shared" si="105"/>
        <v>0</v>
      </c>
      <c r="CV205" s="43">
        <f t="shared" si="106"/>
        <v>-4307200</v>
      </c>
      <c r="CW205" s="43">
        <f t="shared" si="107"/>
        <v>-3372000</v>
      </c>
      <c r="CX205" s="43">
        <f t="shared" si="108"/>
        <v>0</v>
      </c>
      <c r="CY205" s="43">
        <f t="shared" si="109"/>
        <v>0</v>
      </c>
      <c r="CZ205" s="43">
        <f t="shared" si="110"/>
        <v>-816000</v>
      </c>
      <c r="DA205" s="43">
        <f t="shared" si="111"/>
        <v>-1837625</v>
      </c>
      <c r="DB205" s="43">
        <f t="shared" si="112"/>
        <v>0</v>
      </c>
      <c r="DC205" s="43">
        <f t="shared" si="113"/>
        <v>-29176001.399999999</v>
      </c>
      <c r="DD205" s="43">
        <f t="shared" si="115"/>
        <v>-3790001549.9999986</v>
      </c>
    </row>
    <row r="206" spans="1:108" x14ac:dyDescent="0.15">
      <c r="A206" s="24" t="s">
        <v>256</v>
      </c>
      <c r="B206" s="25"/>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25">
        <f t="shared" si="87"/>
        <v>0</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-779235</v>
      </c>
      <c r="CG206" s="43">
        <f t="shared" si="91"/>
        <v>0</v>
      </c>
      <c r="CH206" s="43">
        <f t="shared" si="92"/>
        <v>-4746689</v>
      </c>
      <c r="CI206" s="43">
        <f t="shared" si="93"/>
        <v>0</v>
      </c>
      <c r="CJ206" s="43">
        <f t="shared" si="94"/>
        <v>0</v>
      </c>
      <c r="CK206" s="43">
        <f t="shared" si="95"/>
        <v>-1668000</v>
      </c>
      <c r="CL206" s="43">
        <f t="shared" si="96"/>
        <v>-1906</v>
      </c>
      <c r="CM206" s="43">
        <f t="shared" si="97"/>
        <v>-24000</v>
      </c>
      <c r="CN206" s="43">
        <f t="shared" si="98"/>
        <v>-1640000</v>
      </c>
      <c r="CO206" s="43">
        <f t="shared" si="99"/>
        <v>0</v>
      </c>
      <c r="CP206" s="43">
        <f t="shared" si="100"/>
        <v>0</v>
      </c>
      <c r="CQ206" s="43">
        <f t="shared" si="101"/>
        <v>-6796800</v>
      </c>
      <c r="CR206" s="43">
        <f t="shared" si="102"/>
        <v>-848000</v>
      </c>
      <c r="CS206" s="43">
        <f t="shared" si="103"/>
        <v>-1629007.2</v>
      </c>
      <c r="CT206" s="43">
        <f t="shared" si="104"/>
        <v>-344000</v>
      </c>
      <c r="CU206" s="43">
        <f t="shared" si="105"/>
        <v>0</v>
      </c>
      <c r="CV206" s="43">
        <f t="shared" si="106"/>
        <v>-4053600</v>
      </c>
      <c r="CW206" s="43">
        <f t="shared" si="107"/>
        <v>-4086160</v>
      </c>
      <c r="CX206" s="43">
        <f t="shared" si="108"/>
        <v>0</v>
      </c>
      <c r="CY206" s="43">
        <f t="shared" si="109"/>
        <v>0</v>
      </c>
      <c r="CZ206" s="43">
        <f t="shared" si="110"/>
        <v>-752000</v>
      </c>
      <c r="DA206" s="43">
        <f t="shared" si="111"/>
        <v>-1594190</v>
      </c>
      <c r="DB206" s="43">
        <f t="shared" si="112"/>
        <v>0</v>
      </c>
      <c r="DC206" s="43">
        <f t="shared" si="113"/>
        <v>-28963587.199999999</v>
      </c>
      <c r="DD206" s="43">
        <f t="shared" si="115"/>
        <v>-3818965137.1999984</v>
      </c>
    </row>
    <row r="207" spans="1:108" x14ac:dyDescent="0.15">
      <c r="A207" s="24" t="s">
        <v>257</v>
      </c>
      <c r="B207" s="25"/>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25">
        <f t="shared" si="87"/>
        <v>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-792500</v>
      </c>
      <c r="CG207" s="43">
        <f t="shared" si="91"/>
        <v>0</v>
      </c>
      <c r="CH207" s="43">
        <f t="shared" si="92"/>
        <v>-5028162</v>
      </c>
      <c r="CI207" s="43">
        <f t="shared" si="93"/>
        <v>0</v>
      </c>
      <c r="CJ207" s="43">
        <f t="shared" si="94"/>
        <v>0</v>
      </c>
      <c r="CK207" s="43">
        <f t="shared" si="95"/>
        <v>-1928000</v>
      </c>
      <c r="CL207" s="43">
        <f t="shared" si="96"/>
        <v>-10520</v>
      </c>
      <c r="CM207" s="43">
        <f t="shared" si="97"/>
        <v>-32000</v>
      </c>
      <c r="CN207" s="43">
        <f t="shared" si="98"/>
        <v>-1520000</v>
      </c>
      <c r="CO207" s="43">
        <f t="shared" si="99"/>
        <v>-11.8</v>
      </c>
      <c r="CP207" s="43">
        <f t="shared" si="100"/>
        <v>0</v>
      </c>
      <c r="CQ207" s="43">
        <f t="shared" si="101"/>
        <v>-6749600</v>
      </c>
      <c r="CR207" s="43">
        <f t="shared" si="102"/>
        <v>-1224000</v>
      </c>
      <c r="CS207" s="43">
        <f t="shared" si="103"/>
        <v>-1110506.2</v>
      </c>
      <c r="CT207" s="43">
        <f t="shared" si="104"/>
        <v>-328000</v>
      </c>
      <c r="CU207" s="43">
        <f t="shared" si="105"/>
        <v>0</v>
      </c>
      <c r="CV207" s="43">
        <f t="shared" si="106"/>
        <v>-4227200</v>
      </c>
      <c r="CW207" s="43">
        <f t="shared" si="107"/>
        <v>-4236000</v>
      </c>
      <c r="CX207" s="43">
        <f t="shared" si="108"/>
        <v>0</v>
      </c>
      <c r="CY207" s="43">
        <f t="shared" si="109"/>
        <v>0</v>
      </c>
      <c r="CZ207" s="43">
        <f t="shared" si="110"/>
        <v>-1156000</v>
      </c>
      <c r="DA207" s="43">
        <f t="shared" si="111"/>
        <v>-968000</v>
      </c>
      <c r="DB207" s="43">
        <f t="shared" si="112"/>
        <v>0</v>
      </c>
      <c r="DC207" s="43">
        <f t="shared" si="113"/>
        <v>-29310500</v>
      </c>
      <c r="DD207" s="43">
        <f t="shared" si="115"/>
        <v>-3848275637.1999984</v>
      </c>
    </row>
    <row r="208" spans="1:108" x14ac:dyDescent="0.15">
      <c r="A208" s="24" t="s">
        <v>258</v>
      </c>
      <c r="B208" s="25"/>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25">
        <f t="shared" si="87"/>
        <v>0</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-748475</v>
      </c>
      <c r="CG208" s="29">
        <f t="shared" si="91"/>
        <v>0</v>
      </c>
      <c r="CH208" s="29">
        <f t="shared" si="92"/>
        <v>-4412335</v>
      </c>
      <c r="CI208" s="29">
        <f t="shared" si="93"/>
        <v>0</v>
      </c>
      <c r="CJ208" s="29">
        <f t="shared" si="94"/>
        <v>0</v>
      </c>
      <c r="CK208" s="29">
        <f t="shared" si="95"/>
        <v>-2216000</v>
      </c>
      <c r="CL208" s="29">
        <f t="shared" si="96"/>
        <v>-3338.2</v>
      </c>
      <c r="CM208" s="29">
        <f t="shared" si="97"/>
        <v>-16000</v>
      </c>
      <c r="CN208" s="29">
        <f t="shared" si="98"/>
        <v>-1080000</v>
      </c>
      <c r="CO208" s="29">
        <f t="shared" si="99"/>
        <v>0</v>
      </c>
      <c r="CP208" s="29">
        <f t="shared" si="100"/>
        <v>0</v>
      </c>
      <c r="CQ208" s="29">
        <f t="shared" si="101"/>
        <v>-6509600</v>
      </c>
      <c r="CR208" s="29">
        <f t="shared" si="102"/>
        <v>-1288000</v>
      </c>
      <c r="CS208" s="29">
        <f t="shared" si="103"/>
        <v>-1590956.2</v>
      </c>
      <c r="CT208" s="29">
        <f t="shared" si="104"/>
        <v>-328000</v>
      </c>
      <c r="CU208" s="29">
        <f t="shared" si="105"/>
        <v>0</v>
      </c>
      <c r="CV208" s="29">
        <f t="shared" si="106"/>
        <v>-3995200</v>
      </c>
      <c r="CW208" s="29">
        <f t="shared" si="107"/>
        <v>-4727600</v>
      </c>
      <c r="CX208" s="29">
        <f t="shared" si="108"/>
        <v>0</v>
      </c>
      <c r="CY208" s="29">
        <f t="shared" si="109"/>
        <v>0</v>
      </c>
      <c r="CZ208" s="29">
        <f t="shared" si="110"/>
        <v>-672000</v>
      </c>
      <c r="DA208" s="29">
        <f t="shared" si="111"/>
        <v>-1144000</v>
      </c>
      <c r="DB208" s="29">
        <f t="shared" si="112"/>
        <v>0</v>
      </c>
      <c r="DC208" s="29">
        <f t="shared" si="113"/>
        <v>-28731504.399999999</v>
      </c>
      <c r="DD208" s="29">
        <f t="shared" si="115"/>
        <v>-3877007141.5999985</v>
      </c>
    </row>
    <row r="209" spans="1:108" x14ac:dyDescent="0.15">
      <c r="A209" s="24" t="s">
        <v>259</v>
      </c>
      <c r="B209" s="25"/>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25">
        <f t="shared" si="87"/>
        <v>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-2608000</v>
      </c>
      <c r="CL209" s="29">
        <f t="shared" si="96"/>
        <v>-6452.8</v>
      </c>
      <c r="CM209" s="29">
        <f t="shared" si="97"/>
        <v>0</v>
      </c>
      <c r="CN209" s="29">
        <f t="shared" si="98"/>
        <v>-1352000</v>
      </c>
      <c r="CO209" s="29">
        <f t="shared" si="99"/>
        <v>0</v>
      </c>
      <c r="CP209" s="29">
        <f t="shared" si="100"/>
        <v>0</v>
      </c>
      <c r="CQ209" s="29">
        <f t="shared" si="101"/>
        <v>-7226400</v>
      </c>
      <c r="CR209" s="29">
        <f t="shared" si="102"/>
        <v>-1276000</v>
      </c>
      <c r="CS209" s="29">
        <f t="shared" si="103"/>
        <v>-1173303.2</v>
      </c>
      <c r="CT209" s="29">
        <f t="shared" si="104"/>
        <v>-424000</v>
      </c>
      <c r="CU209" s="29">
        <f t="shared" si="105"/>
        <v>0</v>
      </c>
      <c r="CV209" s="29">
        <f t="shared" si="106"/>
        <v>-3986400</v>
      </c>
      <c r="CW209" s="29">
        <f t="shared" si="107"/>
        <v>-5252000</v>
      </c>
      <c r="CX209" s="29">
        <f t="shared" si="108"/>
        <v>0</v>
      </c>
      <c r="CY209" s="29">
        <f t="shared" si="109"/>
        <v>0</v>
      </c>
      <c r="CZ209" s="29">
        <f t="shared" si="110"/>
        <v>-788000</v>
      </c>
      <c r="DA209" s="29">
        <f t="shared" si="111"/>
        <v>-1778400</v>
      </c>
      <c r="DB209" s="29">
        <f t="shared" si="112"/>
        <v>0</v>
      </c>
      <c r="DC209" s="29">
        <f t="shared" si="113"/>
        <v>-32521302.599999998</v>
      </c>
      <c r="DD209" s="29">
        <f t="shared" si="115"/>
        <v>-3909528444.1999984</v>
      </c>
    </row>
    <row r="210" spans="1:108" x14ac:dyDescent="0.15">
      <c r="A210" s="24" t="s">
        <v>260</v>
      </c>
      <c r="B210" s="25"/>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25">
        <f t="shared" si="87"/>
        <v>0</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-129220</v>
      </c>
      <c r="CG210" s="43">
        <f t="shared" si="91"/>
        <v>0</v>
      </c>
      <c r="CH210" s="43">
        <f t="shared" si="92"/>
        <v>-4532125</v>
      </c>
      <c r="CI210" s="29">
        <f t="shared" si="93"/>
        <v>0</v>
      </c>
      <c r="CJ210" s="43">
        <f t="shared" si="94"/>
        <v>0</v>
      </c>
      <c r="CK210" s="43">
        <f t="shared" si="95"/>
        <v>-2760000</v>
      </c>
      <c r="CL210" s="43">
        <f t="shared" si="96"/>
        <v>0</v>
      </c>
      <c r="CM210" s="43">
        <f t="shared" si="97"/>
        <v>0</v>
      </c>
      <c r="CN210" s="43">
        <f t="shared" si="98"/>
        <v>-920000</v>
      </c>
      <c r="CO210" s="43">
        <f t="shared" si="99"/>
        <v>0</v>
      </c>
      <c r="CP210" s="43">
        <f t="shared" si="100"/>
        <v>0</v>
      </c>
      <c r="CQ210" s="43">
        <f t="shared" si="101"/>
        <v>-8015200</v>
      </c>
      <c r="CR210" s="43">
        <f t="shared" si="102"/>
        <v>-1668000</v>
      </c>
      <c r="CS210" s="43">
        <f t="shared" si="103"/>
        <v>-2200983</v>
      </c>
      <c r="CT210" s="43">
        <f t="shared" si="104"/>
        <v>-392000</v>
      </c>
      <c r="CU210" s="43">
        <f t="shared" si="105"/>
        <v>0</v>
      </c>
      <c r="CV210" s="43">
        <f t="shared" si="106"/>
        <v>-3660800</v>
      </c>
      <c r="CW210" s="43">
        <f t="shared" si="107"/>
        <v>-5216800</v>
      </c>
      <c r="CX210" s="43">
        <f t="shared" si="108"/>
        <v>0</v>
      </c>
      <c r="CY210" s="43">
        <f t="shared" si="109"/>
        <v>0</v>
      </c>
      <c r="CZ210" s="43">
        <f t="shared" si="110"/>
        <v>-568000</v>
      </c>
      <c r="DA210" s="43">
        <f t="shared" si="111"/>
        <v>-1764000</v>
      </c>
      <c r="DB210" s="43">
        <f t="shared" si="112"/>
        <v>0</v>
      </c>
      <c r="DC210" s="43">
        <f t="shared" si="113"/>
        <v>-31827128</v>
      </c>
      <c r="DD210" s="43">
        <f t="shared" si="115"/>
        <v>-3941355572.1999984</v>
      </c>
    </row>
    <row r="211" spans="1:108" x14ac:dyDescent="0.15">
      <c r="A211" s="24" t="s">
        <v>261</v>
      </c>
      <c r="B211" s="25"/>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25">
        <f t="shared" si="87"/>
        <v>0</v>
      </c>
      <c r="AA211" s="25"/>
      <c r="AB211" s="24" t="s">
        <v>261</v>
      </c>
      <c r="AC211" s="25"/>
      <c r="AD211" s="25">
        <v>2457500</v>
      </c>
      <c r="AE211" s="25"/>
      <c r="AF211" s="25">
        <v>3921850</v>
      </c>
      <c r="AG211" s="25"/>
      <c r="AH211" s="25"/>
      <c r="AI211" s="25">
        <v>3300000</v>
      </c>
      <c r="AJ211" s="25">
        <v>11893</v>
      </c>
      <c r="AK211" s="25"/>
      <c r="AL211" s="25">
        <v>680000</v>
      </c>
      <c r="AM211" s="25"/>
      <c r="AN211" s="25"/>
      <c r="AO211" s="25">
        <v>8508000</v>
      </c>
      <c r="AP211" s="25">
        <v>1800000</v>
      </c>
      <c r="AQ211" s="25">
        <v>2236641</v>
      </c>
      <c r="AR211" s="25">
        <v>720000</v>
      </c>
      <c r="AS211" s="25"/>
      <c r="AT211" s="25">
        <v>4400000</v>
      </c>
      <c r="AU211" s="25">
        <v>3540000</v>
      </c>
      <c r="AV211" s="25"/>
      <c r="AW211" s="25"/>
      <c r="AX211" s="25">
        <v>360000</v>
      </c>
      <c r="AY211" s="25">
        <v>833350</v>
      </c>
      <c r="AZ211" s="25"/>
      <c r="BA211" s="44">
        <f t="shared" si="88"/>
        <v>32769234</v>
      </c>
      <c r="BB211" s="44"/>
      <c r="BC211" s="24"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8">
        <f t="shared" si="114"/>
        <v>32905361</v>
      </c>
      <c r="CD211" s="24" t="s">
        <v>261</v>
      </c>
      <c r="CE211" s="43">
        <f t="shared" si="89"/>
        <v>0</v>
      </c>
      <c r="CF211" s="43">
        <f t="shared" si="90"/>
        <v>-641330</v>
      </c>
      <c r="CG211" s="43">
        <f t="shared" si="91"/>
        <v>0</v>
      </c>
      <c r="CH211" s="43">
        <f t="shared" si="92"/>
        <v>-5131418</v>
      </c>
      <c r="CI211" s="43">
        <f t="shared" si="93"/>
        <v>0</v>
      </c>
      <c r="CJ211" s="43">
        <f t="shared" si="94"/>
        <v>0</v>
      </c>
      <c r="CK211" s="43">
        <f t="shared" si="95"/>
        <v>-2968000</v>
      </c>
      <c r="CL211" s="43">
        <f t="shared" si="96"/>
        <v>-2378.6</v>
      </c>
      <c r="CM211" s="43">
        <f t="shared" si="97"/>
        <v>0</v>
      </c>
      <c r="CN211" s="43">
        <f t="shared" si="98"/>
        <v>-736000</v>
      </c>
      <c r="CO211" s="43">
        <f t="shared" si="99"/>
        <v>0</v>
      </c>
      <c r="CP211" s="43">
        <f t="shared" si="100"/>
        <v>0</v>
      </c>
      <c r="CQ211" s="43">
        <f t="shared" si="101"/>
        <v>-8032000</v>
      </c>
      <c r="CR211" s="43">
        <f t="shared" si="102"/>
        <v>-1760000</v>
      </c>
      <c r="CS211" s="43">
        <f t="shared" si="103"/>
        <v>-1525844.4</v>
      </c>
      <c r="CT211" s="43">
        <f t="shared" si="104"/>
        <v>-480000</v>
      </c>
      <c r="CU211" s="43">
        <f t="shared" si="105"/>
        <v>0</v>
      </c>
      <c r="CV211" s="43">
        <f t="shared" si="106"/>
        <v>-3950400</v>
      </c>
      <c r="CW211" s="43">
        <f t="shared" si="107"/>
        <v>-5103120</v>
      </c>
      <c r="CX211" s="43">
        <f t="shared" si="108"/>
        <v>0</v>
      </c>
      <c r="CY211" s="43">
        <f t="shared" si="109"/>
        <v>0</v>
      </c>
      <c r="CZ211" s="43">
        <f t="shared" si="110"/>
        <v>-648000</v>
      </c>
      <c r="DA211" s="43">
        <f t="shared" si="111"/>
        <v>-1910870</v>
      </c>
      <c r="DB211" s="43">
        <f t="shared" si="112"/>
        <v>-16000</v>
      </c>
      <c r="DC211" s="43">
        <f t="shared" si="113"/>
        <v>-32905361</v>
      </c>
      <c r="DD211" s="43">
        <f t="shared" si="115"/>
        <v>-3974260933.1999984</v>
      </c>
    </row>
    <row r="212" spans="1:108" x14ac:dyDescent="0.15">
      <c r="A212" s="24" t="s">
        <v>262</v>
      </c>
      <c r="B212" s="25"/>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25">
        <f t="shared" si="87"/>
        <v>0</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-598810</v>
      </c>
      <c r="CG212" s="43">
        <f t="shared" si="91"/>
        <v>0</v>
      </c>
      <c r="CH212" s="43">
        <f t="shared" si="92"/>
        <v>-3476095</v>
      </c>
      <c r="CI212" s="43">
        <f t="shared" si="93"/>
        <v>0</v>
      </c>
      <c r="CJ212" s="43">
        <f t="shared" si="94"/>
        <v>0</v>
      </c>
      <c r="CK212" s="43">
        <f t="shared" si="95"/>
        <v>-2752000</v>
      </c>
      <c r="CL212" s="43">
        <f t="shared" si="96"/>
        <v>-1347.2</v>
      </c>
      <c r="CM212" s="43">
        <f t="shared" si="97"/>
        <v>0</v>
      </c>
      <c r="CN212" s="43">
        <f t="shared" si="98"/>
        <v>-652000</v>
      </c>
      <c r="CO212" s="43">
        <f t="shared" si="99"/>
        <v>0</v>
      </c>
      <c r="CP212" s="43">
        <f t="shared" si="100"/>
        <v>0</v>
      </c>
      <c r="CQ212" s="43">
        <f t="shared" si="101"/>
        <v>-7628800</v>
      </c>
      <c r="CR212" s="43">
        <f t="shared" si="102"/>
        <v>-1808000</v>
      </c>
      <c r="CS212" s="43">
        <f t="shared" si="103"/>
        <v>-1539650</v>
      </c>
      <c r="CT212" s="43">
        <f t="shared" si="104"/>
        <v>-688000</v>
      </c>
      <c r="CU212" s="43">
        <f t="shared" si="105"/>
        <v>0</v>
      </c>
      <c r="CV212" s="43">
        <f t="shared" si="106"/>
        <v>-3546400</v>
      </c>
      <c r="CW212" s="43">
        <f t="shared" si="107"/>
        <v>-4613200</v>
      </c>
      <c r="CX212" s="43">
        <f t="shared" si="108"/>
        <v>0</v>
      </c>
      <c r="CY212" s="43">
        <f t="shared" si="109"/>
        <v>0</v>
      </c>
      <c r="CZ212" s="43">
        <f t="shared" si="110"/>
        <v>-328000</v>
      </c>
      <c r="DA212" s="43">
        <f t="shared" si="111"/>
        <v>-1628000</v>
      </c>
      <c r="DB212" s="43">
        <f t="shared" si="112"/>
        <v>0</v>
      </c>
      <c r="DC212" s="43">
        <f t="shared" si="113"/>
        <v>-29260302.199999999</v>
      </c>
      <c r="DD212" s="43">
        <f t="shared" si="115"/>
        <v>-4003521235.3999982</v>
      </c>
    </row>
    <row r="213" spans="1:108" x14ac:dyDescent="0.15">
      <c r="A213" s="24" t="s">
        <v>263</v>
      </c>
      <c r="B213" s="25"/>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25">
        <f t="shared" si="87"/>
        <v>0</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-433410</v>
      </c>
      <c r="CG213" s="43">
        <f t="shared" si="91"/>
        <v>0</v>
      </c>
      <c r="CH213" s="43">
        <f t="shared" si="92"/>
        <v>-4499880</v>
      </c>
      <c r="CI213" s="43">
        <f t="shared" si="93"/>
        <v>0</v>
      </c>
      <c r="CJ213" s="43">
        <f t="shared" si="94"/>
        <v>0</v>
      </c>
      <c r="CK213" s="43">
        <f t="shared" si="95"/>
        <v>-2804000</v>
      </c>
      <c r="CL213" s="43">
        <f t="shared" si="96"/>
        <v>-4345</v>
      </c>
      <c r="CM213" s="43">
        <f t="shared" si="97"/>
        <v>0</v>
      </c>
      <c r="CN213" s="43">
        <f t="shared" si="98"/>
        <v>-648000</v>
      </c>
      <c r="CO213" s="43">
        <f t="shared" si="99"/>
        <v>0</v>
      </c>
      <c r="CP213" s="43">
        <f t="shared" si="100"/>
        <v>0</v>
      </c>
      <c r="CQ213" s="43">
        <f t="shared" si="101"/>
        <v>-6560800</v>
      </c>
      <c r="CR213" s="43">
        <f t="shared" si="102"/>
        <v>-1624000</v>
      </c>
      <c r="CS213" s="43">
        <f t="shared" si="103"/>
        <v>-1343022.4</v>
      </c>
      <c r="CT213" s="43">
        <f t="shared" si="104"/>
        <v>-760000</v>
      </c>
      <c r="CU213" s="43">
        <f t="shared" si="105"/>
        <v>0</v>
      </c>
      <c r="CV213" s="43">
        <f t="shared" si="106"/>
        <v>-3389600</v>
      </c>
      <c r="CW213" s="43">
        <f t="shared" si="107"/>
        <v>-4773600</v>
      </c>
      <c r="CX213" s="43">
        <f t="shared" si="108"/>
        <v>0</v>
      </c>
      <c r="CY213" s="43">
        <f t="shared" si="109"/>
        <v>0</v>
      </c>
      <c r="CZ213" s="43">
        <f t="shared" si="110"/>
        <v>-324000</v>
      </c>
      <c r="DA213" s="43">
        <f t="shared" si="111"/>
        <v>-1622800</v>
      </c>
      <c r="DB213" s="43">
        <f t="shared" si="112"/>
        <v>-56000</v>
      </c>
      <c r="DC213" s="43">
        <f t="shared" si="113"/>
        <v>-28843457.399999999</v>
      </c>
      <c r="DD213" s="43">
        <f t="shared" si="115"/>
        <v>-4032364692.7999983</v>
      </c>
    </row>
    <row r="214" spans="1:108" x14ac:dyDescent="0.15">
      <c r="A214" s="24" t="s">
        <v>264</v>
      </c>
      <c r="B214" s="25"/>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25">
        <f t="shared" si="87"/>
        <v>0</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-208000</v>
      </c>
      <c r="CG214" s="43">
        <f t="shared" si="91"/>
        <v>0</v>
      </c>
      <c r="CH214" s="43">
        <f t="shared" si="92"/>
        <v>-4106098</v>
      </c>
      <c r="CI214" s="43">
        <f t="shared" si="93"/>
        <v>0</v>
      </c>
      <c r="CJ214" s="43">
        <f t="shared" si="94"/>
        <v>0</v>
      </c>
      <c r="CK214" s="43">
        <f t="shared" si="95"/>
        <v>-3244000</v>
      </c>
      <c r="CL214" s="43">
        <f t="shared" si="96"/>
        <v>-2019.2</v>
      </c>
      <c r="CM214" s="43">
        <f t="shared" si="97"/>
        <v>0</v>
      </c>
      <c r="CN214" s="43">
        <f t="shared" si="98"/>
        <v>-568000</v>
      </c>
      <c r="CO214" s="43">
        <f t="shared" si="99"/>
        <v>0</v>
      </c>
      <c r="CP214" s="43">
        <f t="shared" si="100"/>
        <v>0</v>
      </c>
      <c r="CQ214" s="43">
        <f t="shared" si="101"/>
        <v>-6985600</v>
      </c>
      <c r="CR214" s="43">
        <f t="shared" si="102"/>
        <v>-1916000</v>
      </c>
      <c r="CS214" s="43">
        <f t="shared" si="103"/>
        <v>-1059686.2</v>
      </c>
      <c r="CT214" s="43">
        <f t="shared" si="104"/>
        <v>-736000</v>
      </c>
      <c r="CU214" s="43">
        <f t="shared" si="105"/>
        <v>0</v>
      </c>
      <c r="CV214" s="43">
        <f t="shared" si="106"/>
        <v>-3108000</v>
      </c>
      <c r="CW214" s="43">
        <f t="shared" si="107"/>
        <v>-3969600</v>
      </c>
      <c r="CX214" s="43">
        <f t="shared" si="108"/>
        <v>-50400</v>
      </c>
      <c r="CY214" s="43">
        <f t="shared" si="109"/>
        <v>0</v>
      </c>
      <c r="CZ214" s="43">
        <f t="shared" si="110"/>
        <v>-264000</v>
      </c>
      <c r="DA214" s="43">
        <f t="shared" si="111"/>
        <v>-1469200</v>
      </c>
      <c r="DB214" s="43">
        <f t="shared" si="112"/>
        <v>-40000</v>
      </c>
      <c r="DC214" s="43">
        <f t="shared" si="113"/>
        <v>-27726603.399999999</v>
      </c>
      <c r="DD214" s="43">
        <f t="shared" si="115"/>
        <v>-4060091296.1999984</v>
      </c>
    </row>
    <row r="215" spans="1:108" x14ac:dyDescent="0.15">
      <c r="A215" s="24" t="s">
        <v>265</v>
      </c>
      <c r="B215" s="25"/>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25">
        <f t="shared" si="87"/>
        <v>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-223755</v>
      </c>
      <c r="CG215" s="29">
        <f t="shared" si="91"/>
        <v>0</v>
      </c>
      <c r="CH215" s="29">
        <f t="shared" si="92"/>
        <v>-4975884</v>
      </c>
      <c r="CI215" s="29">
        <f t="shared" si="93"/>
        <v>0</v>
      </c>
      <c r="CJ215" s="29">
        <f t="shared" si="94"/>
        <v>0</v>
      </c>
      <c r="CK215" s="29">
        <f t="shared" si="95"/>
        <v>-3220000</v>
      </c>
      <c r="CL215" s="29">
        <f t="shared" si="96"/>
        <v>-1794.6</v>
      </c>
      <c r="CM215" s="29">
        <f t="shared" si="97"/>
        <v>0</v>
      </c>
      <c r="CN215" s="29">
        <f t="shared" si="98"/>
        <v>-544000</v>
      </c>
      <c r="CO215" s="29">
        <f t="shared" si="99"/>
        <v>0</v>
      </c>
      <c r="CP215" s="29">
        <f t="shared" si="100"/>
        <v>0</v>
      </c>
      <c r="CQ215" s="29">
        <f t="shared" si="101"/>
        <v>-8378400</v>
      </c>
      <c r="CR215" s="29">
        <f t="shared" si="102"/>
        <v>-1896000</v>
      </c>
      <c r="CS215" s="29">
        <f t="shared" si="103"/>
        <v>-1898225</v>
      </c>
      <c r="CT215" s="29">
        <f t="shared" si="104"/>
        <v>-648000</v>
      </c>
      <c r="CU215" s="29">
        <f t="shared" si="105"/>
        <v>0</v>
      </c>
      <c r="CV215" s="29">
        <f t="shared" si="106"/>
        <v>-3092400</v>
      </c>
      <c r="CW215" s="29">
        <f t="shared" si="107"/>
        <v>-5304000</v>
      </c>
      <c r="CX215" s="29">
        <f t="shared" si="108"/>
        <v>0</v>
      </c>
      <c r="CY215" s="29">
        <f t="shared" si="109"/>
        <v>0</v>
      </c>
      <c r="CZ215" s="29">
        <f t="shared" si="110"/>
        <v>-240000</v>
      </c>
      <c r="DA215" s="29">
        <f t="shared" si="111"/>
        <v>-1934400</v>
      </c>
      <c r="DB215" s="29">
        <f t="shared" si="112"/>
        <v>-16000</v>
      </c>
      <c r="DC215" s="29">
        <f t="shared" si="113"/>
        <v>-32372858.600000001</v>
      </c>
      <c r="DD215" s="29">
        <f t="shared" si="115"/>
        <v>-4092464154.7999983</v>
      </c>
    </row>
    <row r="216" spans="1:108" x14ac:dyDescent="0.15">
      <c r="A216" s="24" t="s">
        <v>266</v>
      </c>
      <c r="B216" s="25"/>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25">
        <f t="shared" si="87"/>
        <v>0</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-3404000</v>
      </c>
      <c r="CL216" s="29">
        <f t="shared" si="96"/>
        <v>0</v>
      </c>
      <c r="CM216" s="29">
        <f t="shared" si="97"/>
        <v>0</v>
      </c>
      <c r="CN216" s="29">
        <f t="shared" si="98"/>
        <v>-392000</v>
      </c>
      <c r="CO216" s="29">
        <f t="shared" si="99"/>
        <v>0</v>
      </c>
      <c r="CP216" s="29">
        <f t="shared" si="100"/>
        <v>0</v>
      </c>
      <c r="CQ216" s="29">
        <f t="shared" si="101"/>
        <v>-8606400</v>
      </c>
      <c r="CR216" s="29">
        <f t="shared" si="102"/>
        <v>-1968000</v>
      </c>
      <c r="CS216" s="29">
        <f t="shared" si="103"/>
        <v>-1445183.8</v>
      </c>
      <c r="CT216" s="29">
        <f t="shared" si="104"/>
        <v>-840000</v>
      </c>
      <c r="CU216" s="29">
        <f t="shared" si="105"/>
        <v>0</v>
      </c>
      <c r="CV216" s="29">
        <f t="shared" si="106"/>
        <v>-3353600</v>
      </c>
      <c r="CW216" s="29">
        <f t="shared" si="107"/>
        <v>-4821600</v>
      </c>
      <c r="CX216" s="29">
        <f t="shared" si="108"/>
        <v>-42000</v>
      </c>
      <c r="CY216" s="29">
        <f t="shared" si="109"/>
        <v>0</v>
      </c>
      <c r="CZ216" s="29">
        <f t="shared" si="110"/>
        <v>-228000</v>
      </c>
      <c r="DA216" s="29">
        <f t="shared" si="111"/>
        <v>-1572000</v>
      </c>
      <c r="DB216" s="29">
        <f t="shared" si="112"/>
        <v>-72000</v>
      </c>
      <c r="DC216" s="29">
        <f t="shared" si="113"/>
        <v>-33013927</v>
      </c>
      <c r="DD216" s="29">
        <f t="shared" si="115"/>
        <v>-4125478081.7999983</v>
      </c>
    </row>
    <row r="217" spans="1:108" x14ac:dyDescent="0.15">
      <c r="A217" s="24" t="s">
        <v>267</v>
      </c>
      <c r="B217" s="25"/>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25">
        <f t="shared" si="87"/>
        <v>0</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-8120</v>
      </c>
      <c r="CG217" s="43">
        <f t="shared" si="91"/>
        <v>0</v>
      </c>
      <c r="CH217" s="43">
        <f t="shared" si="92"/>
        <v>-5248322</v>
      </c>
      <c r="CI217" s="29">
        <f t="shared" si="93"/>
        <v>-2.2000000000000002</v>
      </c>
      <c r="CJ217" s="43">
        <f t="shared" si="94"/>
        <v>0</v>
      </c>
      <c r="CK217" s="43">
        <f t="shared" si="95"/>
        <v>-2940000</v>
      </c>
      <c r="CL217" s="43">
        <f t="shared" si="96"/>
        <v>0</v>
      </c>
      <c r="CM217" s="43">
        <f t="shared" si="97"/>
        <v>0</v>
      </c>
      <c r="CN217" s="43">
        <f t="shared" si="98"/>
        <v>-296000</v>
      </c>
      <c r="CO217" s="43">
        <f t="shared" si="99"/>
        <v>0</v>
      </c>
      <c r="CP217" s="43">
        <f t="shared" si="100"/>
        <v>0</v>
      </c>
      <c r="CQ217" s="43">
        <f t="shared" si="101"/>
        <v>-7872800</v>
      </c>
      <c r="CR217" s="43">
        <f t="shared" si="102"/>
        <v>-1820000</v>
      </c>
      <c r="CS217" s="43">
        <f t="shared" si="103"/>
        <v>-2303155.4</v>
      </c>
      <c r="CT217" s="43">
        <f t="shared" si="104"/>
        <v>-1064000</v>
      </c>
      <c r="CU217" s="43">
        <f t="shared" si="105"/>
        <v>0</v>
      </c>
      <c r="CV217" s="43">
        <f t="shared" si="106"/>
        <v>-2880800</v>
      </c>
      <c r="CW217" s="43">
        <f t="shared" si="107"/>
        <v>-4593600</v>
      </c>
      <c r="CX217" s="43">
        <f t="shared" si="108"/>
        <v>-50400</v>
      </c>
      <c r="CY217" s="43">
        <f t="shared" si="109"/>
        <v>0</v>
      </c>
      <c r="CZ217" s="43">
        <f t="shared" si="110"/>
        <v>-288000</v>
      </c>
      <c r="DA217" s="43">
        <f t="shared" si="111"/>
        <v>-2012400</v>
      </c>
      <c r="DB217" s="43">
        <f t="shared" si="112"/>
        <v>-56000</v>
      </c>
      <c r="DC217" s="43">
        <f t="shared" si="113"/>
        <v>-31433599.599999998</v>
      </c>
      <c r="DD217" s="43">
        <f t="shared" si="115"/>
        <v>-4156911681.3999982</v>
      </c>
    </row>
    <row r="218" spans="1:108" x14ac:dyDescent="0.15">
      <c r="A218" s="24" t="s">
        <v>268</v>
      </c>
      <c r="B218" s="25"/>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25">
        <f t="shared" si="87"/>
        <v>0</v>
      </c>
      <c r="AA218" s="25"/>
      <c r="AB218" s="24" t="s">
        <v>268</v>
      </c>
      <c r="AC218" s="25"/>
      <c r="AD218" s="25">
        <v>1880000</v>
      </c>
      <c r="AE218" s="25"/>
      <c r="AF218" s="25">
        <v>5335675</v>
      </c>
      <c r="AG218" s="25"/>
      <c r="AH218" s="25"/>
      <c r="AI218" s="25">
        <v>3220000</v>
      </c>
      <c r="AJ218" s="25"/>
      <c r="AK218" s="25"/>
      <c r="AL218" s="25">
        <v>240000</v>
      </c>
      <c r="AM218" s="25"/>
      <c r="AN218" s="25"/>
      <c r="AO218" s="25">
        <v>12840000</v>
      </c>
      <c r="AP218" s="25">
        <v>1560000</v>
      </c>
      <c r="AQ218" s="25">
        <v>2007192</v>
      </c>
      <c r="AR218" s="25">
        <v>896000</v>
      </c>
      <c r="AS218" s="25"/>
      <c r="AT218" s="25">
        <v>3744000</v>
      </c>
      <c r="AU218" s="25">
        <v>3540000</v>
      </c>
      <c r="AV218" s="25"/>
      <c r="AW218" s="25"/>
      <c r="AX218" s="25">
        <v>280000</v>
      </c>
      <c r="AY218" s="25">
        <v>1320000</v>
      </c>
      <c r="AZ218" s="25">
        <v>320000</v>
      </c>
      <c r="BA218" s="44">
        <f t="shared" si="88"/>
        <v>37182867</v>
      </c>
      <c r="BB218" s="44"/>
      <c r="BC218" s="24" t="s">
        <v>268</v>
      </c>
      <c r="BD218" s="42">
        <v>0</v>
      </c>
      <c r="BE218" s="42">
        <v>413120</v>
      </c>
      <c r="BF218" s="42">
        <v>0</v>
      </c>
      <c r="BG218" s="42">
        <v>5269235</v>
      </c>
      <c r="BH218" s="42">
        <v>0</v>
      </c>
      <c r="BI218" s="42">
        <v>0</v>
      </c>
      <c r="BJ218" s="42">
        <v>2932000</v>
      </c>
      <c r="BK218" s="42">
        <v>6435.4</v>
      </c>
      <c r="BL218" s="42">
        <v>0</v>
      </c>
      <c r="BM218" s="42">
        <v>264000</v>
      </c>
      <c r="BN218" s="42">
        <v>0</v>
      </c>
      <c r="BO218" s="42">
        <v>0</v>
      </c>
      <c r="BP218" s="42">
        <v>8946400</v>
      </c>
      <c r="BQ218" s="42">
        <v>1960000</v>
      </c>
      <c r="BR218" s="42">
        <v>1693922</v>
      </c>
      <c r="BS218" s="42">
        <v>1099200</v>
      </c>
      <c r="BT218" s="42">
        <v>0</v>
      </c>
      <c r="BU218" s="42">
        <v>3523200</v>
      </c>
      <c r="BV218" s="42">
        <v>5178800</v>
      </c>
      <c r="BW218" s="42">
        <v>58800</v>
      </c>
      <c r="BX218" s="42">
        <v>0</v>
      </c>
      <c r="BY218" s="42">
        <v>320000</v>
      </c>
      <c r="BZ218" s="42">
        <v>1586800</v>
      </c>
      <c r="CA218" s="42">
        <v>104000</v>
      </c>
      <c r="CB218" s="28">
        <f t="shared" si="114"/>
        <v>33355912.399999999</v>
      </c>
      <c r="CD218" s="24" t="s">
        <v>268</v>
      </c>
      <c r="CE218" s="43">
        <f t="shared" si="89"/>
        <v>0</v>
      </c>
      <c r="CF218" s="43">
        <f t="shared" si="90"/>
        <v>-413120</v>
      </c>
      <c r="CG218" s="43">
        <f t="shared" si="91"/>
        <v>0</v>
      </c>
      <c r="CH218" s="43">
        <f t="shared" si="92"/>
        <v>-5269235</v>
      </c>
      <c r="CI218" s="43">
        <f t="shared" si="93"/>
        <v>0</v>
      </c>
      <c r="CJ218" s="43">
        <f t="shared" si="94"/>
        <v>0</v>
      </c>
      <c r="CK218" s="43">
        <f t="shared" si="95"/>
        <v>-2932000</v>
      </c>
      <c r="CL218" s="43">
        <f t="shared" si="96"/>
        <v>-6435.4</v>
      </c>
      <c r="CM218" s="43">
        <f t="shared" si="97"/>
        <v>0</v>
      </c>
      <c r="CN218" s="43">
        <f t="shared" si="98"/>
        <v>-264000</v>
      </c>
      <c r="CO218" s="43">
        <f t="shared" si="99"/>
        <v>0</v>
      </c>
      <c r="CP218" s="43">
        <f t="shared" si="100"/>
        <v>0</v>
      </c>
      <c r="CQ218" s="43">
        <f t="shared" si="101"/>
        <v>-8946400</v>
      </c>
      <c r="CR218" s="43">
        <f t="shared" si="102"/>
        <v>-1960000</v>
      </c>
      <c r="CS218" s="43">
        <f t="shared" si="103"/>
        <v>-1693922</v>
      </c>
      <c r="CT218" s="43">
        <f t="shared" si="104"/>
        <v>-1099200</v>
      </c>
      <c r="CU218" s="43">
        <f t="shared" si="105"/>
        <v>0</v>
      </c>
      <c r="CV218" s="43">
        <f t="shared" si="106"/>
        <v>-3523200</v>
      </c>
      <c r="CW218" s="43">
        <f t="shared" si="107"/>
        <v>-5178800</v>
      </c>
      <c r="CX218" s="43">
        <f t="shared" si="108"/>
        <v>-58800</v>
      </c>
      <c r="CY218" s="43">
        <f t="shared" si="109"/>
        <v>0</v>
      </c>
      <c r="CZ218" s="43">
        <f t="shared" si="110"/>
        <v>-320000</v>
      </c>
      <c r="DA218" s="43">
        <f t="shared" si="111"/>
        <v>-1586800</v>
      </c>
      <c r="DB218" s="43">
        <f t="shared" si="112"/>
        <v>-104000</v>
      </c>
      <c r="DC218" s="43">
        <f t="shared" si="113"/>
        <v>-33355912.399999999</v>
      </c>
      <c r="DD218" s="43">
        <f t="shared" si="115"/>
        <v>-4190267593.7999983</v>
      </c>
    </row>
    <row r="219" spans="1:108" x14ac:dyDescent="0.15">
      <c r="A219" s="24" t="s">
        <v>269</v>
      </c>
      <c r="B219" s="25"/>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25">
        <f t="shared" si="87"/>
        <v>0</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-281660</v>
      </c>
      <c r="CG219" s="43">
        <f t="shared" si="91"/>
        <v>0</v>
      </c>
      <c r="CH219" s="43">
        <f t="shared" si="92"/>
        <v>-3865665</v>
      </c>
      <c r="CI219" s="43">
        <f t="shared" si="93"/>
        <v>0</v>
      </c>
      <c r="CJ219" s="43">
        <f t="shared" si="94"/>
        <v>0</v>
      </c>
      <c r="CK219" s="43">
        <f t="shared" si="95"/>
        <v>-3248000</v>
      </c>
      <c r="CL219" s="43">
        <f t="shared" si="96"/>
        <v>-1824.2</v>
      </c>
      <c r="CM219" s="43">
        <f t="shared" si="97"/>
        <v>0</v>
      </c>
      <c r="CN219" s="43">
        <f t="shared" si="98"/>
        <v>-224000</v>
      </c>
      <c r="CO219" s="43">
        <f t="shared" si="99"/>
        <v>0</v>
      </c>
      <c r="CP219" s="43">
        <f t="shared" si="100"/>
        <v>0</v>
      </c>
      <c r="CQ219" s="43">
        <f t="shared" si="101"/>
        <v>-8035200</v>
      </c>
      <c r="CR219" s="43">
        <f t="shared" si="102"/>
        <v>-2088000</v>
      </c>
      <c r="CS219" s="43">
        <f t="shared" si="103"/>
        <v>-1522395.2</v>
      </c>
      <c r="CT219" s="43">
        <f t="shared" si="104"/>
        <v>-984000</v>
      </c>
      <c r="CU219" s="43">
        <f t="shared" si="105"/>
        <v>0</v>
      </c>
      <c r="CV219" s="43">
        <f t="shared" si="106"/>
        <v>-2424800</v>
      </c>
      <c r="CW219" s="43">
        <f t="shared" si="107"/>
        <v>-3946400</v>
      </c>
      <c r="CX219" s="43">
        <f t="shared" si="108"/>
        <v>-42000</v>
      </c>
      <c r="CY219" s="43">
        <f t="shared" si="109"/>
        <v>0</v>
      </c>
      <c r="CZ219" s="43">
        <f t="shared" si="110"/>
        <v>-136000</v>
      </c>
      <c r="DA219" s="43">
        <f t="shared" si="111"/>
        <v>-1589600</v>
      </c>
      <c r="DB219" s="43">
        <f t="shared" si="112"/>
        <v>-152000</v>
      </c>
      <c r="DC219" s="43">
        <f t="shared" si="113"/>
        <v>-28541544.399999999</v>
      </c>
      <c r="DD219" s="43">
        <f t="shared" si="115"/>
        <v>-4218809138.1999984</v>
      </c>
    </row>
    <row r="220" spans="1:108" x14ac:dyDescent="0.15">
      <c r="A220" s="24" t="s">
        <v>270</v>
      </c>
      <c r="B220" s="25"/>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25">
        <f t="shared" si="87"/>
        <v>0</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-567610</v>
      </c>
      <c r="CG220" s="43">
        <f t="shared" si="91"/>
        <v>0</v>
      </c>
      <c r="CH220" s="43">
        <f t="shared" si="92"/>
        <v>-4637020</v>
      </c>
      <c r="CI220" s="43">
        <f t="shared" si="93"/>
        <v>-99.8</v>
      </c>
      <c r="CJ220" s="43">
        <f t="shared" si="94"/>
        <v>0</v>
      </c>
      <c r="CK220" s="43">
        <f t="shared" si="95"/>
        <v>-2584000</v>
      </c>
      <c r="CL220" s="43">
        <f t="shared" si="96"/>
        <v>0</v>
      </c>
      <c r="CM220" s="43">
        <f t="shared" si="97"/>
        <v>0</v>
      </c>
      <c r="CN220" s="43">
        <f t="shared" si="98"/>
        <v>-328000</v>
      </c>
      <c r="CO220" s="43">
        <f t="shared" si="99"/>
        <v>0</v>
      </c>
      <c r="CP220" s="43">
        <f t="shared" si="100"/>
        <v>0</v>
      </c>
      <c r="CQ220" s="43">
        <f t="shared" si="101"/>
        <v>-8149600</v>
      </c>
      <c r="CR220" s="43">
        <f t="shared" si="102"/>
        <v>-1640000</v>
      </c>
      <c r="CS220" s="43">
        <f t="shared" si="103"/>
        <v>-1432041</v>
      </c>
      <c r="CT220" s="43">
        <f t="shared" si="104"/>
        <v>-808000</v>
      </c>
      <c r="CU220" s="43">
        <f t="shared" si="105"/>
        <v>0</v>
      </c>
      <c r="CV220" s="43">
        <f t="shared" si="106"/>
        <v>-2332800</v>
      </c>
      <c r="CW220" s="43">
        <f t="shared" si="107"/>
        <v>-3951200</v>
      </c>
      <c r="CX220" s="43">
        <f t="shared" si="108"/>
        <v>-42000</v>
      </c>
      <c r="CY220" s="43">
        <f t="shared" si="109"/>
        <v>0</v>
      </c>
      <c r="CZ220" s="43">
        <f t="shared" si="110"/>
        <v>-208000</v>
      </c>
      <c r="DA220" s="43">
        <f t="shared" si="111"/>
        <v>-1532000</v>
      </c>
      <c r="DB220" s="43">
        <f t="shared" si="112"/>
        <v>-176000</v>
      </c>
      <c r="DC220" s="43">
        <f t="shared" si="113"/>
        <v>-28388370.800000001</v>
      </c>
      <c r="DD220" s="43">
        <f t="shared" si="115"/>
        <v>-4247197508.9999986</v>
      </c>
    </row>
    <row r="221" spans="1:108" x14ac:dyDescent="0.15">
      <c r="A221" s="24" t="s">
        <v>271</v>
      </c>
      <c r="B221" s="25"/>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25">
        <f t="shared" si="87"/>
        <v>0</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-242000</v>
      </c>
      <c r="CG221" s="43">
        <f t="shared" si="91"/>
        <v>0</v>
      </c>
      <c r="CH221" s="43">
        <f t="shared" si="92"/>
        <v>-4782874</v>
      </c>
      <c r="CI221" s="43">
        <f t="shared" si="93"/>
        <v>-26.4</v>
      </c>
      <c r="CJ221" s="43">
        <f t="shared" si="94"/>
        <v>-720</v>
      </c>
      <c r="CK221" s="43">
        <f t="shared" si="95"/>
        <v>-2648000</v>
      </c>
      <c r="CL221" s="43">
        <f t="shared" si="96"/>
        <v>-1977</v>
      </c>
      <c r="CM221" s="43">
        <f t="shared" si="97"/>
        <v>0</v>
      </c>
      <c r="CN221" s="43">
        <f t="shared" si="98"/>
        <v>-168000</v>
      </c>
      <c r="CO221" s="43">
        <f t="shared" si="99"/>
        <v>0</v>
      </c>
      <c r="CP221" s="43">
        <f t="shared" si="100"/>
        <v>0</v>
      </c>
      <c r="CQ221" s="43">
        <f t="shared" si="101"/>
        <v>-7361600</v>
      </c>
      <c r="CR221" s="43">
        <f t="shared" si="102"/>
        <v>-1556000</v>
      </c>
      <c r="CS221" s="43">
        <f t="shared" si="103"/>
        <v>-1529560.2</v>
      </c>
      <c r="CT221" s="43">
        <f t="shared" si="104"/>
        <v>-840000</v>
      </c>
      <c r="CU221" s="43">
        <f t="shared" si="105"/>
        <v>0</v>
      </c>
      <c r="CV221" s="43">
        <f t="shared" si="106"/>
        <v>-2144000</v>
      </c>
      <c r="CW221" s="43">
        <f t="shared" si="107"/>
        <v>-3942400</v>
      </c>
      <c r="CX221" s="43">
        <f t="shared" si="108"/>
        <v>-50400</v>
      </c>
      <c r="CY221" s="43">
        <f t="shared" si="109"/>
        <v>0</v>
      </c>
      <c r="CZ221" s="43">
        <f t="shared" si="110"/>
        <v>-160000</v>
      </c>
      <c r="DA221" s="43">
        <f t="shared" si="111"/>
        <v>-1586000</v>
      </c>
      <c r="DB221" s="43">
        <f t="shared" si="112"/>
        <v>-160000</v>
      </c>
      <c r="DC221" s="43">
        <f t="shared" si="113"/>
        <v>-27173557.600000001</v>
      </c>
      <c r="DD221" s="43">
        <f t="shared" si="115"/>
        <v>-4274371066.5999985</v>
      </c>
    </row>
    <row r="222" spans="1:108" x14ac:dyDescent="0.15">
      <c r="A222" s="24" t="s">
        <v>272</v>
      </c>
      <c r="B222" s="25"/>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25">
        <f t="shared" si="87"/>
        <v>0</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-277055</v>
      </c>
      <c r="CG222" s="29">
        <f t="shared" si="91"/>
        <v>0</v>
      </c>
      <c r="CH222" s="29">
        <f t="shared" si="92"/>
        <v>-5404098</v>
      </c>
      <c r="CI222" s="29">
        <f t="shared" si="93"/>
        <v>-46.2</v>
      </c>
      <c r="CJ222" s="29">
        <f t="shared" si="94"/>
        <v>0</v>
      </c>
      <c r="CK222" s="29">
        <f t="shared" si="95"/>
        <v>-2840000</v>
      </c>
      <c r="CL222" s="29">
        <f t="shared" si="96"/>
        <v>-11351.6</v>
      </c>
      <c r="CM222" s="29">
        <f t="shared" si="97"/>
        <v>0</v>
      </c>
      <c r="CN222" s="29">
        <f t="shared" si="98"/>
        <v>-88000</v>
      </c>
      <c r="CO222" s="29">
        <f t="shared" si="99"/>
        <v>0</v>
      </c>
      <c r="CP222" s="29">
        <f t="shared" si="100"/>
        <v>0</v>
      </c>
      <c r="CQ222" s="29">
        <f t="shared" si="101"/>
        <v>-8044000</v>
      </c>
      <c r="CR222" s="29">
        <f t="shared" si="102"/>
        <v>-1912000</v>
      </c>
      <c r="CS222" s="29">
        <f t="shared" si="103"/>
        <v>-1850307.6</v>
      </c>
      <c r="CT222" s="29">
        <f t="shared" si="104"/>
        <v>-1016000</v>
      </c>
      <c r="CU222" s="29">
        <f t="shared" si="105"/>
        <v>0</v>
      </c>
      <c r="CV222" s="29">
        <f t="shared" si="106"/>
        <v>-1937600</v>
      </c>
      <c r="CW222" s="29">
        <f t="shared" si="107"/>
        <v>-3846800</v>
      </c>
      <c r="CX222" s="29">
        <f t="shared" si="108"/>
        <v>-56000</v>
      </c>
      <c r="CY222" s="29">
        <f t="shared" si="109"/>
        <v>0</v>
      </c>
      <c r="CZ222" s="29">
        <f t="shared" si="110"/>
        <v>-152000</v>
      </c>
      <c r="DA222" s="29">
        <f t="shared" si="111"/>
        <v>-1504000</v>
      </c>
      <c r="DB222" s="29">
        <f t="shared" si="112"/>
        <v>-208000</v>
      </c>
      <c r="DC222" s="29">
        <f t="shared" si="113"/>
        <v>-29147258.399999999</v>
      </c>
      <c r="DD222" s="29">
        <f t="shared" si="115"/>
        <v>-4303518324.9999981</v>
      </c>
    </row>
    <row r="223" spans="1:108" x14ac:dyDescent="0.15">
      <c r="A223" s="24" t="s">
        <v>273</v>
      </c>
      <c r="B223" s="25"/>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25">
        <f t="shared" si="87"/>
        <v>0</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-2988000</v>
      </c>
      <c r="CL223" s="29">
        <f t="shared" si="96"/>
        <v>-1497.8</v>
      </c>
      <c r="CM223" s="29">
        <f t="shared" si="97"/>
        <v>0</v>
      </c>
      <c r="CN223" s="29">
        <f t="shared" si="98"/>
        <v>-48000</v>
      </c>
      <c r="CO223" s="29">
        <f t="shared" si="99"/>
        <v>0</v>
      </c>
      <c r="CP223" s="29">
        <f t="shared" si="100"/>
        <v>0</v>
      </c>
      <c r="CQ223" s="29">
        <f t="shared" si="101"/>
        <v>-7633600</v>
      </c>
      <c r="CR223" s="29">
        <f t="shared" si="102"/>
        <v>-2032000</v>
      </c>
      <c r="CS223" s="29">
        <f t="shared" si="103"/>
        <v>-1997834.6</v>
      </c>
      <c r="CT223" s="29">
        <f t="shared" si="104"/>
        <v>-1416000</v>
      </c>
      <c r="CU223" s="29">
        <f t="shared" si="105"/>
        <v>0</v>
      </c>
      <c r="CV223" s="29">
        <f t="shared" si="106"/>
        <v>-1944000</v>
      </c>
      <c r="CW223" s="29">
        <f t="shared" si="107"/>
        <v>-3981400</v>
      </c>
      <c r="CX223" s="29">
        <f t="shared" si="108"/>
        <v>-170400</v>
      </c>
      <c r="CY223" s="29">
        <f t="shared" si="109"/>
        <v>0</v>
      </c>
      <c r="CZ223" s="29">
        <f t="shared" si="110"/>
        <v>-144000</v>
      </c>
      <c r="DA223" s="29">
        <f t="shared" si="111"/>
        <v>-1581200</v>
      </c>
      <c r="DB223" s="29">
        <f t="shared" si="112"/>
        <v>-264000</v>
      </c>
      <c r="DC223" s="29">
        <f t="shared" si="113"/>
        <v>-31021401.800000004</v>
      </c>
      <c r="DD223" s="29">
        <f t="shared" si="115"/>
        <v>-4334539726.7999983</v>
      </c>
    </row>
    <row r="224" spans="1:108" x14ac:dyDescent="0.15">
      <c r="A224" s="24" t="s">
        <v>274</v>
      </c>
      <c r="B224" s="25"/>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25">
        <f t="shared" si="87"/>
        <v>0</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-31320</v>
      </c>
      <c r="CG224" s="43">
        <f t="shared" si="91"/>
        <v>0</v>
      </c>
      <c r="CH224" s="43">
        <f t="shared" si="92"/>
        <v>-5597362</v>
      </c>
      <c r="CI224" s="29">
        <f t="shared" si="93"/>
        <v>0</v>
      </c>
      <c r="CJ224" s="43">
        <f t="shared" si="94"/>
        <v>0</v>
      </c>
      <c r="CK224" s="43">
        <f t="shared" si="95"/>
        <v>-2940000</v>
      </c>
      <c r="CL224" s="43">
        <f t="shared" si="96"/>
        <v>0</v>
      </c>
      <c r="CM224" s="43">
        <f t="shared" si="97"/>
        <v>0</v>
      </c>
      <c r="CN224" s="43">
        <f t="shared" si="98"/>
        <v>0</v>
      </c>
      <c r="CO224" s="43">
        <f t="shared" si="99"/>
        <v>0</v>
      </c>
      <c r="CP224" s="43">
        <f t="shared" si="100"/>
        <v>0</v>
      </c>
      <c r="CQ224" s="43">
        <f t="shared" si="101"/>
        <v>-7951200</v>
      </c>
      <c r="CR224" s="43">
        <f t="shared" si="102"/>
        <v>-1848000</v>
      </c>
      <c r="CS224" s="43">
        <f t="shared" si="103"/>
        <v>-1749479</v>
      </c>
      <c r="CT224" s="43">
        <f t="shared" si="104"/>
        <v>-1248000</v>
      </c>
      <c r="CU224" s="43">
        <f t="shared" si="105"/>
        <v>0</v>
      </c>
      <c r="CV224" s="43">
        <f t="shared" si="106"/>
        <v>-1544000</v>
      </c>
      <c r="CW224" s="43">
        <f t="shared" si="107"/>
        <v>-3577600</v>
      </c>
      <c r="CX224" s="43">
        <f t="shared" si="108"/>
        <v>-137600</v>
      </c>
      <c r="CY224" s="43">
        <f t="shared" si="109"/>
        <v>0</v>
      </c>
      <c r="CZ224" s="43">
        <f t="shared" si="110"/>
        <v>-96000</v>
      </c>
      <c r="DA224" s="43">
        <f t="shared" si="111"/>
        <v>-1922800</v>
      </c>
      <c r="DB224" s="43">
        <f t="shared" si="112"/>
        <v>-320000</v>
      </c>
      <c r="DC224" s="43">
        <f t="shared" si="113"/>
        <v>-28963361</v>
      </c>
      <c r="DD224" s="43">
        <f t="shared" si="115"/>
        <v>-4363503087.7999983</v>
      </c>
    </row>
    <row r="225" spans="1:108" x14ac:dyDescent="0.15">
      <c r="A225" s="24" t="s">
        <v>275</v>
      </c>
      <c r="B225" s="25"/>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25">
        <f t="shared" si="87"/>
        <v>0</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0</v>
      </c>
      <c r="CG225" s="43">
        <f t="shared" si="91"/>
        <v>0</v>
      </c>
      <c r="CH225" s="43">
        <f t="shared" si="92"/>
        <v>-7032507</v>
      </c>
      <c r="CI225" s="43">
        <f t="shared" si="93"/>
        <v>0</v>
      </c>
      <c r="CJ225" s="43">
        <f t="shared" si="94"/>
        <v>0</v>
      </c>
      <c r="CK225" s="43">
        <f t="shared" si="95"/>
        <v>-2712000</v>
      </c>
      <c r="CL225" s="43">
        <f t="shared" si="96"/>
        <v>-2990.2</v>
      </c>
      <c r="CM225" s="43">
        <f t="shared" si="97"/>
        <v>0</v>
      </c>
      <c r="CN225" s="43">
        <f t="shared" si="98"/>
        <v>0</v>
      </c>
      <c r="CO225" s="43">
        <f t="shared" si="99"/>
        <v>0</v>
      </c>
      <c r="CP225" s="43">
        <f t="shared" si="100"/>
        <v>0</v>
      </c>
      <c r="CQ225" s="43">
        <f t="shared" si="101"/>
        <v>-7912800</v>
      </c>
      <c r="CR225" s="43">
        <f t="shared" si="102"/>
        <v>-2016000</v>
      </c>
      <c r="CS225" s="43">
        <f t="shared" si="103"/>
        <v>-1249906.3999999999</v>
      </c>
      <c r="CT225" s="43">
        <f t="shared" si="104"/>
        <v>-1208000</v>
      </c>
      <c r="CU225" s="43">
        <f t="shared" si="105"/>
        <v>0</v>
      </c>
      <c r="CV225" s="43">
        <f t="shared" si="106"/>
        <v>-1830400</v>
      </c>
      <c r="CW225" s="43">
        <f t="shared" si="107"/>
        <v>-3754000</v>
      </c>
      <c r="CX225" s="43">
        <f t="shared" si="108"/>
        <v>-211200</v>
      </c>
      <c r="CY225" s="43">
        <f t="shared" si="109"/>
        <v>0</v>
      </c>
      <c r="CZ225" s="43">
        <f t="shared" si="110"/>
        <v>-144000</v>
      </c>
      <c r="DA225" s="43">
        <f t="shared" si="111"/>
        <v>-1700000</v>
      </c>
      <c r="DB225" s="43">
        <f t="shared" si="112"/>
        <v>-288000</v>
      </c>
      <c r="DC225" s="43">
        <f t="shared" si="113"/>
        <v>-30061803.599999998</v>
      </c>
      <c r="DD225" s="43">
        <f t="shared" si="115"/>
        <v>-4393564891.3999987</v>
      </c>
    </row>
    <row r="226" spans="1:108" x14ac:dyDescent="0.15">
      <c r="A226" s="24" t="s">
        <v>276</v>
      </c>
      <c r="B226" s="25"/>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25">
        <f t="shared" si="87"/>
        <v>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-21750</v>
      </c>
      <c r="CG226" s="43">
        <f t="shared" si="91"/>
        <v>0</v>
      </c>
      <c r="CH226" s="43">
        <f t="shared" si="92"/>
        <v>-3913340</v>
      </c>
      <c r="CI226" s="43">
        <f t="shared" si="93"/>
        <v>-555.79999999999995</v>
      </c>
      <c r="CJ226" s="43">
        <f t="shared" si="94"/>
        <v>0</v>
      </c>
      <c r="CK226" s="43">
        <f t="shared" si="95"/>
        <v>-2504000</v>
      </c>
      <c r="CL226" s="43">
        <f t="shared" si="96"/>
        <v>-763</v>
      </c>
      <c r="CM226" s="43">
        <f t="shared" si="97"/>
        <v>0</v>
      </c>
      <c r="CN226" s="43">
        <f t="shared" si="98"/>
        <v>0</v>
      </c>
      <c r="CO226" s="43">
        <f t="shared" si="99"/>
        <v>0</v>
      </c>
      <c r="CP226" s="43">
        <f t="shared" si="100"/>
        <v>0</v>
      </c>
      <c r="CQ226" s="43">
        <f t="shared" si="101"/>
        <v>-7004800</v>
      </c>
      <c r="CR226" s="43">
        <f t="shared" si="102"/>
        <v>-1640000</v>
      </c>
      <c r="CS226" s="43">
        <f t="shared" si="103"/>
        <v>-991641.2</v>
      </c>
      <c r="CT226" s="43">
        <f t="shared" si="104"/>
        <v>-1112000</v>
      </c>
      <c r="CU226" s="43">
        <f t="shared" si="105"/>
        <v>0</v>
      </c>
      <c r="CV226" s="43">
        <f t="shared" si="106"/>
        <v>-1444800</v>
      </c>
      <c r="CW226" s="43">
        <f t="shared" si="107"/>
        <v>-3397600</v>
      </c>
      <c r="CX226" s="43">
        <f t="shared" si="108"/>
        <v>-181200</v>
      </c>
      <c r="CY226" s="43">
        <f t="shared" si="109"/>
        <v>0</v>
      </c>
      <c r="CZ226" s="43">
        <f t="shared" si="110"/>
        <v>-24000</v>
      </c>
      <c r="DA226" s="43">
        <f t="shared" si="111"/>
        <v>-1160000</v>
      </c>
      <c r="DB226" s="43">
        <f t="shared" si="112"/>
        <v>-304000</v>
      </c>
      <c r="DC226" s="43">
        <f t="shared" si="113"/>
        <v>-23700450</v>
      </c>
      <c r="DD226" s="43">
        <f t="shared" si="115"/>
        <v>-4417265341.3999987</v>
      </c>
    </row>
    <row r="227" spans="1:108" x14ac:dyDescent="0.15">
      <c r="A227" s="24" t="s">
        <v>277</v>
      </c>
      <c r="B227" s="25"/>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25">
        <f t="shared" si="87"/>
        <v>0</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-8265</v>
      </c>
      <c r="CG227" s="29">
        <f t="shared" si="91"/>
        <v>0</v>
      </c>
      <c r="CH227" s="29">
        <f t="shared" si="92"/>
        <v>-5212305</v>
      </c>
      <c r="CI227" s="29">
        <f t="shared" si="93"/>
        <v>-2106</v>
      </c>
      <c r="CJ227" s="29">
        <f t="shared" si="94"/>
        <v>0</v>
      </c>
      <c r="CK227" s="29">
        <f t="shared" si="95"/>
        <v>-2384000</v>
      </c>
      <c r="CL227" s="29">
        <f t="shared" si="96"/>
        <v>-10486.6</v>
      </c>
      <c r="CM227" s="29">
        <f t="shared" si="97"/>
        <v>0</v>
      </c>
      <c r="CN227" s="29">
        <f t="shared" si="98"/>
        <v>0</v>
      </c>
      <c r="CO227" s="29">
        <f t="shared" si="99"/>
        <v>0</v>
      </c>
      <c r="CP227" s="29">
        <f t="shared" si="100"/>
        <v>0</v>
      </c>
      <c r="CQ227" s="29">
        <f t="shared" si="101"/>
        <v>-6422400</v>
      </c>
      <c r="CR227" s="29">
        <f t="shared" si="102"/>
        <v>-1528000</v>
      </c>
      <c r="CS227" s="29">
        <f t="shared" si="103"/>
        <v>-1028716.8</v>
      </c>
      <c r="CT227" s="29">
        <f t="shared" si="104"/>
        <v>-1032000</v>
      </c>
      <c r="CU227" s="29">
        <f t="shared" si="105"/>
        <v>0</v>
      </c>
      <c r="CV227" s="29">
        <f t="shared" si="106"/>
        <v>-1112000</v>
      </c>
      <c r="CW227" s="29">
        <f t="shared" si="107"/>
        <v>-3184000</v>
      </c>
      <c r="CX227" s="29">
        <f t="shared" si="108"/>
        <v>-165200</v>
      </c>
      <c r="CY227" s="29">
        <f t="shared" si="109"/>
        <v>0</v>
      </c>
      <c r="CZ227" s="29">
        <f t="shared" si="110"/>
        <v>-40000</v>
      </c>
      <c r="DA227" s="29">
        <f t="shared" si="111"/>
        <v>-1362800</v>
      </c>
      <c r="DB227" s="29">
        <f t="shared" si="112"/>
        <v>-216000</v>
      </c>
      <c r="DC227" s="29">
        <f t="shared" si="113"/>
        <v>-23708279.399999999</v>
      </c>
      <c r="DD227" s="29">
        <f t="shared" si="115"/>
        <v>-4440973620.7999983</v>
      </c>
    </row>
    <row r="228" spans="1:108" x14ac:dyDescent="0.15">
      <c r="A228" s="24" t="s">
        <v>278</v>
      </c>
      <c r="B228" s="25"/>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25">
        <f t="shared" si="87"/>
        <v>0</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0</v>
      </c>
      <c r="CG228" s="43">
        <f t="shared" si="91"/>
        <v>0</v>
      </c>
      <c r="CH228" s="43">
        <f t="shared" si="92"/>
        <v>-5946625</v>
      </c>
      <c r="CI228" s="43">
        <f t="shared" si="93"/>
        <v>-45171.4</v>
      </c>
      <c r="CJ228" s="43">
        <f t="shared" si="94"/>
        <v>-418</v>
      </c>
      <c r="CK228" s="43">
        <f t="shared" si="95"/>
        <v>-2452000</v>
      </c>
      <c r="CL228" s="43">
        <f t="shared" si="96"/>
        <v>-3488.2</v>
      </c>
      <c r="CM228" s="43">
        <f t="shared" si="97"/>
        <v>0</v>
      </c>
      <c r="CN228" s="43">
        <f t="shared" si="98"/>
        <v>0</v>
      </c>
      <c r="CO228" s="43">
        <f t="shared" si="99"/>
        <v>0</v>
      </c>
      <c r="CP228" s="43">
        <f t="shared" si="100"/>
        <v>0</v>
      </c>
      <c r="CQ228" s="43">
        <f t="shared" si="101"/>
        <v>-6892800</v>
      </c>
      <c r="CR228" s="43">
        <f t="shared" si="102"/>
        <v>-1496000</v>
      </c>
      <c r="CS228" s="43">
        <f t="shared" si="103"/>
        <v>-1461419.2</v>
      </c>
      <c r="CT228" s="43">
        <f t="shared" si="104"/>
        <v>-1169600</v>
      </c>
      <c r="CU228" s="43">
        <f t="shared" si="105"/>
        <v>0</v>
      </c>
      <c r="CV228" s="43">
        <f t="shared" si="106"/>
        <v>-1304000</v>
      </c>
      <c r="CW228" s="43">
        <f t="shared" si="107"/>
        <v>-3533600</v>
      </c>
      <c r="CX228" s="43">
        <f t="shared" si="108"/>
        <v>-188000</v>
      </c>
      <c r="CY228" s="43">
        <f t="shared" si="109"/>
        <v>0</v>
      </c>
      <c r="CZ228" s="43">
        <f t="shared" si="110"/>
        <v>0</v>
      </c>
      <c r="DA228" s="43">
        <f t="shared" si="111"/>
        <v>-1333200</v>
      </c>
      <c r="DB228" s="43">
        <f t="shared" si="112"/>
        <v>-320000</v>
      </c>
      <c r="DC228" s="43">
        <f t="shared" si="113"/>
        <v>-26146321.800000001</v>
      </c>
      <c r="DD228" s="43">
        <f t="shared" si="115"/>
        <v>-4467119942.5999985</v>
      </c>
    </row>
    <row r="229" spans="1:108" x14ac:dyDescent="0.15">
      <c r="A229" s="24" t="s">
        <v>279</v>
      </c>
      <c r="B229" s="25"/>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25">
        <f t="shared" si="87"/>
        <v>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-15660</v>
      </c>
      <c r="CG229" s="29">
        <f t="shared" si="91"/>
        <v>0</v>
      </c>
      <c r="CH229" s="29">
        <f t="shared" si="92"/>
        <v>-5874715</v>
      </c>
      <c r="CI229" s="29">
        <f t="shared" si="93"/>
        <v>-42860.800000000003</v>
      </c>
      <c r="CJ229" s="29">
        <f t="shared" si="94"/>
        <v>0</v>
      </c>
      <c r="CK229" s="29">
        <f t="shared" si="95"/>
        <v>-2216000</v>
      </c>
      <c r="CL229" s="29">
        <f t="shared" si="96"/>
        <v>-2482.8000000000002</v>
      </c>
      <c r="CM229" s="29">
        <f t="shared" si="97"/>
        <v>0</v>
      </c>
      <c r="CN229" s="29">
        <f t="shared" si="98"/>
        <v>0</v>
      </c>
      <c r="CO229" s="29">
        <f t="shared" si="99"/>
        <v>0</v>
      </c>
      <c r="CP229" s="29">
        <f t="shared" si="100"/>
        <v>0</v>
      </c>
      <c r="CQ229" s="29">
        <f t="shared" si="101"/>
        <v>-6816000</v>
      </c>
      <c r="CR229" s="29">
        <f t="shared" si="102"/>
        <v>-1296000</v>
      </c>
      <c r="CS229" s="29">
        <f t="shared" si="103"/>
        <v>-1514372</v>
      </c>
      <c r="CT229" s="29">
        <f t="shared" si="104"/>
        <v>-1416000</v>
      </c>
      <c r="CU229" s="29">
        <f t="shared" si="105"/>
        <v>0</v>
      </c>
      <c r="CV229" s="29">
        <f t="shared" si="106"/>
        <v>-1200000</v>
      </c>
      <c r="CW229" s="29">
        <f t="shared" si="107"/>
        <v>-3482800</v>
      </c>
      <c r="CX229" s="29">
        <f t="shared" si="108"/>
        <v>-323600</v>
      </c>
      <c r="CY229" s="29">
        <f t="shared" si="109"/>
        <v>0</v>
      </c>
      <c r="CZ229" s="29">
        <f t="shared" si="110"/>
        <v>0</v>
      </c>
      <c r="DA229" s="29">
        <f t="shared" si="111"/>
        <v>-1549950</v>
      </c>
      <c r="DB229" s="29">
        <f t="shared" si="112"/>
        <v>-352000</v>
      </c>
      <c r="DC229" s="29">
        <f t="shared" si="113"/>
        <v>-26102440.600000001</v>
      </c>
      <c r="DD229" s="29">
        <f t="shared" si="115"/>
        <v>-4493222383.1999989</v>
      </c>
    </row>
    <row r="230" spans="1:108" x14ac:dyDescent="0.15">
      <c r="A230" s="24" t="s">
        <v>280</v>
      </c>
      <c r="B230" s="25"/>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25">
        <f t="shared" si="87"/>
        <v>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-2512000</v>
      </c>
      <c r="CL230" s="29">
        <f t="shared" si="96"/>
        <v>-8891.6</v>
      </c>
      <c r="CM230" s="29">
        <f t="shared" si="97"/>
        <v>0</v>
      </c>
      <c r="CN230" s="29">
        <f t="shared" si="98"/>
        <v>0</v>
      </c>
      <c r="CO230" s="29">
        <f t="shared" si="99"/>
        <v>0</v>
      </c>
      <c r="CP230" s="29">
        <f t="shared" si="100"/>
        <v>0</v>
      </c>
      <c r="CQ230" s="29">
        <f t="shared" si="101"/>
        <v>-6476000</v>
      </c>
      <c r="CR230" s="29">
        <f t="shared" si="102"/>
        <v>-1480000</v>
      </c>
      <c r="CS230" s="29">
        <f t="shared" si="103"/>
        <v>-2385661.6</v>
      </c>
      <c r="CT230" s="29">
        <f t="shared" si="104"/>
        <v>-1584000</v>
      </c>
      <c r="CU230" s="29">
        <f t="shared" si="105"/>
        <v>0</v>
      </c>
      <c r="CV230" s="29">
        <f t="shared" si="106"/>
        <v>-1395200</v>
      </c>
      <c r="CW230" s="29">
        <f t="shared" si="107"/>
        <v>-3627600</v>
      </c>
      <c r="CX230" s="29">
        <f t="shared" si="108"/>
        <v>-112000</v>
      </c>
      <c r="CY230" s="29">
        <f t="shared" si="109"/>
        <v>0</v>
      </c>
      <c r="CZ230" s="29">
        <f t="shared" si="110"/>
        <v>0</v>
      </c>
      <c r="DA230" s="29">
        <f t="shared" si="111"/>
        <v>-1624400</v>
      </c>
      <c r="DB230" s="29">
        <f t="shared" si="112"/>
        <v>-440000</v>
      </c>
      <c r="DC230" s="29">
        <f t="shared" si="113"/>
        <v>-28540002.600000001</v>
      </c>
      <c r="DD230" s="29">
        <f t="shared" si="115"/>
        <v>-4521762385.7999992</v>
      </c>
    </row>
    <row r="231" spans="1:108" x14ac:dyDescent="0.15">
      <c r="A231" s="24" t="s">
        <v>281</v>
      </c>
      <c r="B231" s="25"/>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25">
        <f t="shared" si="87"/>
        <v>0</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-15660</v>
      </c>
      <c r="CG231" s="43">
        <f t="shared" si="91"/>
        <v>0</v>
      </c>
      <c r="CH231" s="43">
        <f t="shared" si="92"/>
        <v>-5572835</v>
      </c>
      <c r="CI231" s="29">
        <f t="shared" si="93"/>
        <v>-15312.8</v>
      </c>
      <c r="CJ231" s="43">
        <f t="shared" si="94"/>
        <v>0</v>
      </c>
      <c r="CK231" s="43">
        <f t="shared" si="95"/>
        <v>-2376000</v>
      </c>
      <c r="CL231" s="43">
        <f t="shared" si="96"/>
        <v>0</v>
      </c>
      <c r="CM231" s="43">
        <f t="shared" si="97"/>
        <v>0</v>
      </c>
      <c r="CN231" s="43">
        <f t="shared" si="98"/>
        <v>0</v>
      </c>
      <c r="CO231" s="43">
        <f t="shared" si="99"/>
        <v>0</v>
      </c>
      <c r="CP231" s="43">
        <f t="shared" si="100"/>
        <v>0</v>
      </c>
      <c r="CQ231" s="43">
        <f t="shared" si="101"/>
        <v>-6573600</v>
      </c>
      <c r="CR231" s="43">
        <f t="shared" si="102"/>
        <v>-1512000</v>
      </c>
      <c r="CS231" s="43">
        <f t="shared" si="103"/>
        <v>-1217566.2</v>
      </c>
      <c r="CT231" s="43">
        <f t="shared" si="104"/>
        <v>-1512000</v>
      </c>
      <c r="CU231" s="43">
        <f t="shared" si="105"/>
        <v>0</v>
      </c>
      <c r="CV231" s="43">
        <f t="shared" si="106"/>
        <v>-1078400</v>
      </c>
      <c r="CW231" s="43">
        <f t="shared" si="107"/>
        <v>-3377600</v>
      </c>
      <c r="CX231" s="43">
        <f t="shared" si="108"/>
        <v>-184000</v>
      </c>
      <c r="CY231" s="43">
        <f t="shared" si="109"/>
        <v>0</v>
      </c>
      <c r="CZ231" s="43">
        <f t="shared" si="110"/>
        <v>0</v>
      </c>
      <c r="DA231" s="43">
        <f t="shared" si="111"/>
        <v>-1424000</v>
      </c>
      <c r="DB231" s="43">
        <f t="shared" si="112"/>
        <v>-336000</v>
      </c>
      <c r="DC231" s="43">
        <f t="shared" si="113"/>
        <v>-25194974</v>
      </c>
      <c r="DD231" s="43">
        <f t="shared" si="115"/>
        <v>-4546957359.7999992</v>
      </c>
    </row>
    <row r="232" spans="1:108" x14ac:dyDescent="0.15">
      <c r="A232" s="24" t="s">
        <v>282</v>
      </c>
      <c r="B232" s="25"/>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25">
        <f t="shared" si="87"/>
        <v>0</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-24795</v>
      </c>
      <c r="CG232" s="43">
        <f t="shared" si="91"/>
        <v>0</v>
      </c>
      <c r="CH232" s="43">
        <f t="shared" si="92"/>
        <v>-6487780</v>
      </c>
      <c r="CI232" s="43">
        <f t="shared" si="93"/>
        <v>-250.4</v>
      </c>
      <c r="CJ232" s="43">
        <f t="shared" si="94"/>
        <v>0</v>
      </c>
      <c r="CK232" s="43">
        <f t="shared" si="95"/>
        <v>-2268000</v>
      </c>
      <c r="CL232" s="43">
        <f t="shared" si="96"/>
        <v>-2207</v>
      </c>
      <c r="CM232" s="43">
        <f t="shared" si="97"/>
        <v>0</v>
      </c>
      <c r="CN232" s="43">
        <f t="shared" si="98"/>
        <v>0</v>
      </c>
      <c r="CO232" s="43">
        <f t="shared" si="99"/>
        <v>0</v>
      </c>
      <c r="CP232" s="43">
        <f t="shared" si="100"/>
        <v>0</v>
      </c>
      <c r="CQ232" s="43">
        <f t="shared" si="101"/>
        <v>-6731200</v>
      </c>
      <c r="CR232" s="43">
        <f t="shared" si="102"/>
        <v>-1544000</v>
      </c>
      <c r="CS232" s="43">
        <f t="shared" si="103"/>
        <v>-1226517.2</v>
      </c>
      <c r="CT232" s="43">
        <f t="shared" si="104"/>
        <v>-1592000</v>
      </c>
      <c r="CU232" s="43">
        <f t="shared" si="105"/>
        <v>0</v>
      </c>
      <c r="CV232" s="43">
        <f t="shared" si="106"/>
        <v>-1038400</v>
      </c>
      <c r="CW232" s="43">
        <f t="shared" si="107"/>
        <v>-2905600</v>
      </c>
      <c r="CX232" s="43">
        <f t="shared" si="108"/>
        <v>-184000</v>
      </c>
      <c r="CY232" s="43">
        <f t="shared" si="109"/>
        <v>0</v>
      </c>
      <c r="CZ232" s="43">
        <f t="shared" si="110"/>
        <v>-24000</v>
      </c>
      <c r="DA232" s="43">
        <f t="shared" si="111"/>
        <v>-2016000</v>
      </c>
      <c r="DB232" s="43">
        <f t="shared" si="112"/>
        <v>-392000</v>
      </c>
      <c r="DC232" s="43">
        <f t="shared" si="113"/>
        <v>-26436749.599999998</v>
      </c>
      <c r="DD232" s="43">
        <f t="shared" si="115"/>
        <v>-4573394109.3999996</v>
      </c>
    </row>
    <row r="233" spans="1:108" x14ac:dyDescent="0.15">
      <c r="A233" s="24" t="s">
        <v>283</v>
      </c>
      <c r="B233" s="25"/>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25">
        <f t="shared" si="87"/>
        <v>0</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-7830</v>
      </c>
      <c r="CG233" s="43">
        <f t="shared" si="91"/>
        <v>0</v>
      </c>
      <c r="CH233" s="43">
        <f t="shared" si="92"/>
        <v>-4200300</v>
      </c>
      <c r="CI233" s="43">
        <f t="shared" si="93"/>
        <v>-10480.799999999999</v>
      </c>
      <c r="CJ233" s="43">
        <f t="shared" si="94"/>
        <v>0</v>
      </c>
      <c r="CK233" s="43">
        <f t="shared" si="95"/>
        <v>-2348000</v>
      </c>
      <c r="CL233" s="43">
        <f t="shared" si="96"/>
        <v>-10256.4</v>
      </c>
      <c r="CM233" s="43">
        <f t="shared" si="97"/>
        <v>0</v>
      </c>
      <c r="CN233" s="43">
        <f t="shared" si="98"/>
        <v>0</v>
      </c>
      <c r="CO233" s="43">
        <f t="shared" si="99"/>
        <v>0</v>
      </c>
      <c r="CP233" s="43">
        <f t="shared" si="100"/>
        <v>0</v>
      </c>
      <c r="CQ233" s="43">
        <f t="shared" si="101"/>
        <v>-6487200</v>
      </c>
      <c r="CR233" s="43">
        <f t="shared" si="102"/>
        <v>-1304000</v>
      </c>
      <c r="CS233" s="43">
        <f t="shared" si="103"/>
        <v>-1207434</v>
      </c>
      <c r="CT233" s="43">
        <f t="shared" si="104"/>
        <v>-1544000</v>
      </c>
      <c r="CU233" s="43">
        <f t="shared" si="105"/>
        <v>0</v>
      </c>
      <c r="CV233" s="43">
        <f t="shared" si="106"/>
        <v>-744000</v>
      </c>
      <c r="CW233" s="43">
        <f t="shared" si="107"/>
        <v>-2673600</v>
      </c>
      <c r="CX233" s="43">
        <f t="shared" si="108"/>
        <v>-240000</v>
      </c>
      <c r="CY233" s="43">
        <f t="shared" si="109"/>
        <v>0</v>
      </c>
      <c r="CZ233" s="43">
        <f t="shared" si="110"/>
        <v>-48000</v>
      </c>
      <c r="DA233" s="43">
        <f t="shared" si="111"/>
        <v>-1496000</v>
      </c>
      <c r="DB233" s="43">
        <f t="shared" si="112"/>
        <v>-416000</v>
      </c>
      <c r="DC233" s="43">
        <f t="shared" si="113"/>
        <v>-22737101.199999999</v>
      </c>
      <c r="DD233" s="43">
        <f t="shared" si="115"/>
        <v>-4596131210.5999994</v>
      </c>
    </row>
    <row r="234" spans="1:108" x14ac:dyDescent="0.15">
      <c r="A234" s="24" t="s">
        <v>284</v>
      </c>
      <c r="B234" s="25"/>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25">
        <f t="shared" si="87"/>
        <v>0</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-4880660</v>
      </c>
      <c r="CI234" s="43">
        <f t="shared" si="93"/>
        <v>-10677.8</v>
      </c>
      <c r="CJ234" s="43">
        <f t="shared" si="94"/>
        <v>0</v>
      </c>
      <c r="CK234" s="43">
        <f t="shared" si="95"/>
        <v>-1984000</v>
      </c>
      <c r="CL234" s="43">
        <f t="shared" si="96"/>
        <v>-358.2</v>
      </c>
      <c r="CM234" s="43">
        <f t="shared" si="97"/>
        <v>0</v>
      </c>
      <c r="CN234" s="43">
        <f t="shared" si="98"/>
        <v>0</v>
      </c>
      <c r="CO234" s="43">
        <f t="shared" si="99"/>
        <v>0</v>
      </c>
      <c r="CP234" s="43">
        <f t="shared" si="100"/>
        <v>0</v>
      </c>
      <c r="CQ234" s="43">
        <f t="shared" si="101"/>
        <v>-6501600</v>
      </c>
      <c r="CR234" s="43">
        <f t="shared" si="102"/>
        <v>-1256000</v>
      </c>
      <c r="CS234" s="43">
        <f t="shared" si="103"/>
        <v>-1612629</v>
      </c>
      <c r="CT234" s="43">
        <f t="shared" si="104"/>
        <v>-1848000</v>
      </c>
      <c r="CU234" s="43">
        <f t="shared" si="105"/>
        <v>0</v>
      </c>
      <c r="CV234" s="43">
        <f t="shared" si="106"/>
        <v>-1057600</v>
      </c>
      <c r="CW234" s="43">
        <f t="shared" si="107"/>
        <v>-2698800</v>
      </c>
      <c r="CX234" s="43">
        <f t="shared" si="108"/>
        <v>-240000</v>
      </c>
      <c r="CY234" s="43">
        <f t="shared" si="109"/>
        <v>0</v>
      </c>
      <c r="CZ234" s="43">
        <f t="shared" si="110"/>
        <v>-24000</v>
      </c>
      <c r="DA234" s="43">
        <f t="shared" si="111"/>
        <v>-1616000</v>
      </c>
      <c r="DB234" s="43">
        <f t="shared" si="112"/>
        <v>-448000</v>
      </c>
      <c r="DC234" s="43">
        <f t="shared" si="113"/>
        <v>-24186155</v>
      </c>
      <c r="DD234" s="43">
        <f t="shared" si="115"/>
        <v>-4620317365.5999994</v>
      </c>
    </row>
    <row r="235" spans="1:108" x14ac:dyDescent="0.15">
      <c r="A235" s="24" t="s">
        <v>285</v>
      </c>
      <c r="B235" s="2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25">
        <f t="shared" si="87"/>
        <v>0</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0</v>
      </c>
      <c r="CG235" s="43">
        <f t="shared" si="91"/>
        <v>0</v>
      </c>
      <c r="CH235" s="43">
        <f t="shared" si="92"/>
        <v>-5884355</v>
      </c>
      <c r="CI235" s="43">
        <f t="shared" si="93"/>
        <v>-23494.2</v>
      </c>
      <c r="CJ235" s="43">
        <f t="shared" si="94"/>
        <v>-410.4</v>
      </c>
      <c r="CK235" s="43">
        <f t="shared" si="95"/>
        <v>-2200000</v>
      </c>
      <c r="CL235" s="43">
        <f t="shared" si="96"/>
        <v>-4903.3999999999996</v>
      </c>
      <c r="CM235" s="43">
        <f t="shared" si="97"/>
        <v>0</v>
      </c>
      <c r="CN235" s="43">
        <f t="shared" si="98"/>
        <v>0</v>
      </c>
      <c r="CO235" s="43">
        <f t="shared" si="99"/>
        <v>0</v>
      </c>
      <c r="CP235" s="43">
        <f t="shared" si="100"/>
        <v>0</v>
      </c>
      <c r="CQ235" s="43">
        <f t="shared" si="101"/>
        <v>-5674400</v>
      </c>
      <c r="CR235" s="43">
        <f t="shared" si="102"/>
        <v>-1576000</v>
      </c>
      <c r="CS235" s="43">
        <f t="shared" si="103"/>
        <v>-1406184.4</v>
      </c>
      <c r="CT235" s="43">
        <f t="shared" si="104"/>
        <v>-1752000</v>
      </c>
      <c r="CU235" s="43">
        <f t="shared" si="105"/>
        <v>0</v>
      </c>
      <c r="CV235" s="43">
        <f t="shared" si="106"/>
        <v>-1009600</v>
      </c>
      <c r="CW235" s="43">
        <f t="shared" si="107"/>
        <v>-2954800</v>
      </c>
      <c r="CX235" s="43">
        <f t="shared" si="108"/>
        <v>-200000</v>
      </c>
      <c r="CY235" s="43">
        <f t="shared" si="109"/>
        <v>0</v>
      </c>
      <c r="CZ235" s="43">
        <f t="shared" si="110"/>
        <v>-16000</v>
      </c>
      <c r="DA235" s="43">
        <f t="shared" si="111"/>
        <v>-1844000</v>
      </c>
      <c r="DB235" s="43">
        <f t="shared" si="112"/>
        <v>-464000</v>
      </c>
      <c r="DC235" s="43">
        <f t="shared" si="113"/>
        <v>-25010147.399999999</v>
      </c>
      <c r="DD235" s="43">
        <f t="shared" si="115"/>
        <v>-4645327512.999999</v>
      </c>
    </row>
    <row r="236" spans="1:108" x14ac:dyDescent="0.15">
      <c r="A236" s="24" t="s">
        <v>286</v>
      </c>
      <c r="B236" s="2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25">
        <f t="shared" si="87"/>
        <v>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-8265</v>
      </c>
      <c r="CG236" s="29">
        <f t="shared" si="91"/>
        <v>0</v>
      </c>
      <c r="CH236" s="29">
        <f t="shared" si="92"/>
        <v>-6081555</v>
      </c>
      <c r="CI236" s="29">
        <f t="shared" si="93"/>
        <v>-113368.6</v>
      </c>
      <c r="CJ236" s="29">
        <f t="shared" si="94"/>
        <v>0</v>
      </c>
      <c r="CK236" s="29">
        <f t="shared" si="95"/>
        <v>-2432000</v>
      </c>
      <c r="CL236" s="29">
        <f t="shared" si="96"/>
        <v>-8214.4</v>
      </c>
      <c r="CM236" s="29">
        <f t="shared" si="97"/>
        <v>0</v>
      </c>
      <c r="CN236" s="29">
        <f t="shared" si="98"/>
        <v>0</v>
      </c>
      <c r="CO236" s="29">
        <f t="shared" si="99"/>
        <v>0</v>
      </c>
      <c r="CP236" s="29">
        <f t="shared" si="100"/>
        <v>0</v>
      </c>
      <c r="CQ236" s="29">
        <f t="shared" si="101"/>
        <v>-7260400</v>
      </c>
      <c r="CR236" s="29">
        <f t="shared" si="102"/>
        <v>-1720000</v>
      </c>
      <c r="CS236" s="29">
        <f t="shared" si="103"/>
        <v>-1893998.8</v>
      </c>
      <c r="CT236" s="29">
        <f t="shared" si="104"/>
        <v>-2072000</v>
      </c>
      <c r="CU236" s="29">
        <f t="shared" si="105"/>
        <v>0</v>
      </c>
      <c r="CV236" s="29">
        <f t="shared" si="106"/>
        <v>-736000</v>
      </c>
      <c r="CW236" s="29">
        <f t="shared" si="107"/>
        <v>-2882400</v>
      </c>
      <c r="CX236" s="29">
        <f t="shared" si="108"/>
        <v>-208000</v>
      </c>
      <c r="CY236" s="29">
        <f t="shared" si="109"/>
        <v>0</v>
      </c>
      <c r="CZ236" s="29">
        <f t="shared" si="110"/>
        <v>0</v>
      </c>
      <c r="DA236" s="29">
        <f t="shared" si="111"/>
        <v>-1604000</v>
      </c>
      <c r="DB236" s="29">
        <f t="shared" si="112"/>
        <v>-576000</v>
      </c>
      <c r="DC236" s="29">
        <f t="shared" si="113"/>
        <v>-27596201.800000001</v>
      </c>
      <c r="DD236" s="29">
        <f t="shared" si="115"/>
        <v>-4672923714.7999992</v>
      </c>
    </row>
    <row r="237" spans="1:108" x14ac:dyDescent="0.15">
      <c r="A237" s="24" t="s">
        <v>287</v>
      </c>
      <c r="B237" s="25"/>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25">
        <f t="shared" si="87"/>
        <v>0</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-2944000</v>
      </c>
      <c r="CL237" s="29">
        <f t="shared" si="96"/>
        <v>-259.2</v>
      </c>
      <c r="CM237" s="29">
        <f t="shared" si="97"/>
        <v>0</v>
      </c>
      <c r="CN237" s="29">
        <f t="shared" si="98"/>
        <v>0</v>
      </c>
      <c r="CO237" s="29">
        <f t="shared" si="99"/>
        <v>0</v>
      </c>
      <c r="CP237" s="29">
        <f t="shared" si="100"/>
        <v>0</v>
      </c>
      <c r="CQ237" s="29">
        <f t="shared" si="101"/>
        <v>-7162000</v>
      </c>
      <c r="CR237" s="29">
        <f t="shared" si="102"/>
        <v>-1968000</v>
      </c>
      <c r="CS237" s="29">
        <f t="shared" si="103"/>
        <v>-1538842.8</v>
      </c>
      <c r="CT237" s="29">
        <f t="shared" si="104"/>
        <v>-2208000</v>
      </c>
      <c r="CU237" s="29">
        <f t="shared" si="105"/>
        <v>0</v>
      </c>
      <c r="CV237" s="29">
        <f t="shared" si="106"/>
        <v>-891200</v>
      </c>
      <c r="CW237" s="29">
        <f t="shared" si="107"/>
        <v>-3074800</v>
      </c>
      <c r="CX237" s="29">
        <f t="shared" si="108"/>
        <v>-288000</v>
      </c>
      <c r="CY237" s="29">
        <f t="shared" si="109"/>
        <v>0</v>
      </c>
      <c r="CZ237" s="29">
        <f t="shared" si="110"/>
        <v>-8000</v>
      </c>
      <c r="DA237" s="29">
        <f t="shared" si="111"/>
        <v>-1952000</v>
      </c>
      <c r="DB237" s="29">
        <f t="shared" si="112"/>
        <v>-536000</v>
      </c>
      <c r="DC237" s="29">
        <f t="shared" si="113"/>
        <v>-29297854</v>
      </c>
      <c r="DD237" s="29">
        <f t="shared" si="115"/>
        <v>-4702221568.7999992</v>
      </c>
    </row>
    <row r="238" spans="1:108" x14ac:dyDescent="0.15">
      <c r="A238" s="24" t="s">
        <v>288</v>
      </c>
      <c r="B238" s="2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25">
        <f t="shared" si="87"/>
        <v>0</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0</v>
      </c>
      <c r="CG238" s="43">
        <f t="shared" si="91"/>
        <v>0</v>
      </c>
      <c r="CH238" s="43">
        <f t="shared" si="92"/>
        <v>-4960590</v>
      </c>
      <c r="CI238" s="29">
        <f t="shared" si="93"/>
        <v>-78733.399999999994</v>
      </c>
      <c r="CJ238" s="43">
        <f t="shared" si="94"/>
        <v>0</v>
      </c>
      <c r="CK238" s="43">
        <f t="shared" si="95"/>
        <v>-2572000</v>
      </c>
      <c r="CL238" s="43">
        <f t="shared" si="96"/>
        <v>-10089.200000000001</v>
      </c>
      <c r="CM238" s="43">
        <f t="shared" si="97"/>
        <v>0</v>
      </c>
      <c r="CN238" s="43">
        <f t="shared" si="98"/>
        <v>0</v>
      </c>
      <c r="CO238" s="43">
        <f t="shared" si="99"/>
        <v>0</v>
      </c>
      <c r="CP238" s="43">
        <f t="shared" si="100"/>
        <v>0</v>
      </c>
      <c r="CQ238" s="43">
        <f t="shared" si="101"/>
        <v>-7313700</v>
      </c>
      <c r="CR238" s="43">
        <f t="shared" si="102"/>
        <v>-1704000</v>
      </c>
      <c r="CS238" s="43">
        <f t="shared" si="103"/>
        <v>-1118996.6000000001</v>
      </c>
      <c r="CT238" s="43">
        <f t="shared" si="104"/>
        <v>-2192000</v>
      </c>
      <c r="CU238" s="43">
        <f t="shared" si="105"/>
        <v>0</v>
      </c>
      <c r="CV238" s="43">
        <f t="shared" si="106"/>
        <v>-768000</v>
      </c>
      <c r="CW238" s="43">
        <f t="shared" si="107"/>
        <v>-3063600</v>
      </c>
      <c r="CX238" s="43">
        <f t="shared" si="108"/>
        <v>-224000</v>
      </c>
      <c r="CY238" s="43">
        <f t="shared" si="109"/>
        <v>0</v>
      </c>
      <c r="CZ238" s="43">
        <f t="shared" si="110"/>
        <v>0</v>
      </c>
      <c r="DA238" s="43">
        <f t="shared" si="111"/>
        <v>-1639500</v>
      </c>
      <c r="DB238" s="43">
        <f t="shared" si="112"/>
        <v>-448000</v>
      </c>
      <c r="DC238" s="43">
        <f t="shared" si="113"/>
        <v>-26093209.200000003</v>
      </c>
      <c r="DD238" s="43">
        <f t="shared" si="115"/>
        <v>-4728314777.999999</v>
      </c>
    </row>
    <row r="239" spans="1:108" x14ac:dyDescent="0.15">
      <c r="A239" s="24" t="s">
        <v>289</v>
      </c>
      <c r="B239" s="2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25">
        <f t="shared" si="87"/>
        <v>0</v>
      </c>
      <c r="AA239" s="25"/>
      <c r="AB239" s="24" t="s">
        <v>289</v>
      </c>
      <c r="AC239" s="25"/>
      <c r="AD239" s="167"/>
      <c r="AE239" s="167"/>
      <c r="AF239" s="167">
        <v>9735875</v>
      </c>
      <c r="AG239" s="167">
        <v>7304</v>
      </c>
      <c r="AH239" s="167"/>
      <c r="AI239" s="167">
        <v>2900000</v>
      </c>
      <c r="AJ239" s="167">
        <v>10980</v>
      </c>
      <c r="AK239" s="167"/>
      <c r="AL239" s="167"/>
      <c r="AM239" s="167"/>
      <c r="AN239" s="167"/>
      <c r="AO239" s="167">
        <v>9960000</v>
      </c>
      <c r="AP239" s="167">
        <v>1440000</v>
      </c>
      <c r="AQ239" s="167">
        <v>1261932</v>
      </c>
      <c r="AR239" s="167">
        <v>3240000</v>
      </c>
      <c r="AS239" s="25"/>
      <c r="AT239" s="167"/>
      <c r="AU239" s="167">
        <v>1560000</v>
      </c>
      <c r="AV239" s="167"/>
      <c r="AW239" s="167"/>
      <c r="AX239" s="167"/>
      <c r="AY239" s="167">
        <v>1880000</v>
      </c>
      <c r="AZ239" s="167">
        <v>480000</v>
      </c>
      <c r="BA239" s="44">
        <f t="shared" si="88"/>
        <v>32476091</v>
      </c>
      <c r="BB239" s="44"/>
      <c r="BC239" s="24"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8">
        <f t="shared" si="114"/>
        <v>29296870.599999998</v>
      </c>
      <c r="CD239" s="24" t="s">
        <v>289</v>
      </c>
      <c r="CE239" s="43">
        <f t="shared" si="89"/>
        <v>0</v>
      </c>
      <c r="CF239" s="43">
        <f t="shared" si="90"/>
        <v>-7830</v>
      </c>
      <c r="CG239" s="43">
        <f t="shared" si="91"/>
        <v>0</v>
      </c>
      <c r="CH239" s="43">
        <f t="shared" si="92"/>
        <v>-6312800</v>
      </c>
      <c r="CI239" s="43">
        <f t="shared" si="93"/>
        <v>-44007.199999999997</v>
      </c>
      <c r="CJ239" s="43">
        <f t="shared" si="94"/>
        <v>0</v>
      </c>
      <c r="CK239" s="43">
        <f t="shared" si="95"/>
        <v>-2828000</v>
      </c>
      <c r="CL239" s="43">
        <f t="shared" si="96"/>
        <v>-2196</v>
      </c>
      <c r="CM239" s="43">
        <f t="shared" si="97"/>
        <v>0</v>
      </c>
      <c r="CN239" s="43">
        <f t="shared" si="98"/>
        <v>0</v>
      </c>
      <c r="CO239" s="43">
        <f t="shared" si="99"/>
        <v>0</v>
      </c>
      <c r="CP239" s="43">
        <f t="shared" si="100"/>
        <v>0</v>
      </c>
      <c r="CQ239" s="43">
        <f t="shared" si="101"/>
        <v>-8417200</v>
      </c>
      <c r="CR239" s="43">
        <f t="shared" si="102"/>
        <v>-1952000</v>
      </c>
      <c r="CS239" s="43">
        <f t="shared" si="103"/>
        <v>-1034437.4</v>
      </c>
      <c r="CT239" s="43">
        <f t="shared" si="104"/>
        <v>-2720000</v>
      </c>
      <c r="CU239" s="43">
        <f t="shared" si="105"/>
        <v>0</v>
      </c>
      <c r="CV239" s="43">
        <f t="shared" si="106"/>
        <v>-600000</v>
      </c>
      <c r="CW239" s="43">
        <f t="shared" si="107"/>
        <v>-2926400</v>
      </c>
      <c r="CX239" s="43">
        <f t="shared" si="108"/>
        <v>-200000</v>
      </c>
      <c r="CY239" s="43">
        <f t="shared" si="109"/>
        <v>0</v>
      </c>
      <c r="CZ239" s="43">
        <f t="shared" si="110"/>
        <v>-24000</v>
      </c>
      <c r="DA239" s="43">
        <f t="shared" si="111"/>
        <v>-1680000</v>
      </c>
      <c r="DB239" s="43">
        <f t="shared" si="112"/>
        <v>-548000</v>
      </c>
      <c r="DC239" s="43">
        <f t="shared" si="113"/>
        <v>-29296870.599999998</v>
      </c>
      <c r="DD239" s="43">
        <f t="shared" si="115"/>
        <v>-4757611648.5999994</v>
      </c>
    </row>
    <row r="240" spans="1:108" x14ac:dyDescent="0.15">
      <c r="A240" s="24" t="s">
        <v>290</v>
      </c>
      <c r="B240" s="25"/>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25">
        <f t="shared" si="87"/>
        <v>0</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-4111515</v>
      </c>
      <c r="CI240" s="43">
        <f t="shared" si="93"/>
        <v>-15619</v>
      </c>
      <c r="CJ240" s="43">
        <f t="shared" si="94"/>
        <v>0</v>
      </c>
      <c r="CK240" s="43">
        <f t="shared" si="95"/>
        <v>-2656000</v>
      </c>
      <c r="CL240" s="43">
        <f t="shared" si="96"/>
        <v>0</v>
      </c>
      <c r="CM240" s="43">
        <f t="shared" si="97"/>
        <v>0</v>
      </c>
      <c r="CN240" s="43">
        <f t="shared" si="98"/>
        <v>0</v>
      </c>
      <c r="CO240" s="43">
        <f t="shared" si="99"/>
        <v>0</v>
      </c>
      <c r="CP240" s="43">
        <f t="shared" si="100"/>
        <v>0</v>
      </c>
      <c r="CQ240" s="43">
        <f t="shared" si="101"/>
        <v>-7356800</v>
      </c>
      <c r="CR240" s="43">
        <f t="shared" si="102"/>
        <v>-1808000</v>
      </c>
      <c r="CS240" s="43">
        <f t="shared" si="103"/>
        <v>-1320097.6000000001</v>
      </c>
      <c r="CT240" s="43">
        <f t="shared" si="104"/>
        <v>-2680000</v>
      </c>
      <c r="CU240" s="43">
        <f t="shared" si="105"/>
        <v>0</v>
      </c>
      <c r="CV240" s="43">
        <f t="shared" si="106"/>
        <v>-640000</v>
      </c>
      <c r="CW240" s="43">
        <f t="shared" si="107"/>
        <v>-2416800</v>
      </c>
      <c r="CX240" s="43">
        <f t="shared" si="108"/>
        <v>-144000</v>
      </c>
      <c r="CY240" s="43">
        <f t="shared" si="109"/>
        <v>0</v>
      </c>
      <c r="CZ240" s="43">
        <f t="shared" si="110"/>
        <v>-8000</v>
      </c>
      <c r="DA240" s="43">
        <f t="shared" si="111"/>
        <v>-1612485</v>
      </c>
      <c r="DB240" s="43">
        <f t="shared" si="112"/>
        <v>-488000</v>
      </c>
      <c r="DC240" s="43">
        <f t="shared" si="113"/>
        <v>-25257316.600000001</v>
      </c>
      <c r="DD240" s="43">
        <f t="shared" si="115"/>
        <v>-4782868965.1999998</v>
      </c>
    </row>
    <row r="241" spans="1:108" x14ac:dyDescent="0.15">
      <c r="A241" s="24" t="s">
        <v>291</v>
      </c>
      <c r="B241" s="2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25">
        <f t="shared" si="87"/>
        <v>0</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-15660</v>
      </c>
      <c r="CG241" s="43">
        <f t="shared" si="91"/>
        <v>0</v>
      </c>
      <c r="CH241" s="43">
        <f t="shared" si="92"/>
        <v>-5483155</v>
      </c>
      <c r="CI241" s="43">
        <f t="shared" si="93"/>
        <v>-50304.2</v>
      </c>
      <c r="CJ241" s="43">
        <f t="shared" si="94"/>
        <v>-398.8</v>
      </c>
      <c r="CK241" s="43">
        <f t="shared" si="95"/>
        <v>-2768000</v>
      </c>
      <c r="CL241" s="43">
        <f t="shared" si="96"/>
        <v>-3765.6</v>
      </c>
      <c r="CM241" s="43">
        <f t="shared" si="97"/>
        <v>0</v>
      </c>
      <c r="CN241" s="43">
        <f t="shared" si="98"/>
        <v>0</v>
      </c>
      <c r="CO241" s="43">
        <f t="shared" si="99"/>
        <v>0</v>
      </c>
      <c r="CP241" s="43">
        <f t="shared" si="100"/>
        <v>0</v>
      </c>
      <c r="CQ241" s="43">
        <f t="shared" si="101"/>
        <v>-7121600</v>
      </c>
      <c r="CR241" s="43">
        <f t="shared" si="102"/>
        <v>-1816000</v>
      </c>
      <c r="CS241" s="43">
        <f t="shared" si="103"/>
        <v>-1420251</v>
      </c>
      <c r="CT241" s="43">
        <f t="shared" si="104"/>
        <v>-2616000</v>
      </c>
      <c r="CU241" s="43">
        <f t="shared" si="105"/>
        <v>0</v>
      </c>
      <c r="CV241" s="43">
        <f t="shared" si="106"/>
        <v>-648000</v>
      </c>
      <c r="CW241" s="43">
        <f t="shared" si="107"/>
        <v>-2018800</v>
      </c>
      <c r="CX241" s="43">
        <f t="shared" si="108"/>
        <v>-145200</v>
      </c>
      <c r="CY241" s="43">
        <f t="shared" si="109"/>
        <v>0</v>
      </c>
      <c r="CZ241" s="43">
        <f t="shared" si="110"/>
        <v>0</v>
      </c>
      <c r="DA241" s="43">
        <f t="shared" si="111"/>
        <v>-1606265</v>
      </c>
      <c r="DB241" s="43">
        <f t="shared" si="112"/>
        <v>-536000</v>
      </c>
      <c r="DC241" s="43">
        <f t="shared" si="113"/>
        <v>-26249399.600000001</v>
      </c>
      <c r="DD241" s="43">
        <f t="shared" si="115"/>
        <v>-4809118364.8000002</v>
      </c>
    </row>
    <row r="242" spans="1:108" x14ac:dyDescent="0.15">
      <c r="A242" s="24" t="s">
        <v>292</v>
      </c>
      <c r="B242" s="25"/>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25">
        <f t="shared" si="87"/>
        <v>0</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-6225300</v>
      </c>
      <c r="CI242" s="43">
        <f t="shared" si="93"/>
        <v>-71432.399999999994</v>
      </c>
      <c r="CJ242" s="43">
        <f t="shared" si="94"/>
        <v>0</v>
      </c>
      <c r="CK242" s="43">
        <f t="shared" si="95"/>
        <v>-2436000</v>
      </c>
      <c r="CL242" s="43">
        <f t="shared" si="96"/>
        <v>-5204</v>
      </c>
      <c r="CM242" s="43">
        <f t="shared" si="97"/>
        <v>0</v>
      </c>
      <c r="CN242" s="43">
        <f t="shared" si="98"/>
        <v>0</v>
      </c>
      <c r="CO242" s="43">
        <f t="shared" si="99"/>
        <v>0</v>
      </c>
      <c r="CP242" s="43">
        <f t="shared" si="100"/>
        <v>0</v>
      </c>
      <c r="CQ242" s="43">
        <f t="shared" si="101"/>
        <v>-6832800</v>
      </c>
      <c r="CR242" s="43">
        <f t="shared" si="102"/>
        <v>-1592000</v>
      </c>
      <c r="CS242" s="43">
        <f t="shared" si="103"/>
        <v>-1089364.6000000001</v>
      </c>
      <c r="CT242" s="43">
        <f t="shared" si="104"/>
        <v>-2544000</v>
      </c>
      <c r="CU242" s="43">
        <f t="shared" si="105"/>
        <v>0</v>
      </c>
      <c r="CV242" s="43">
        <f t="shared" si="106"/>
        <v>-636800</v>
      </c>
      <c r="CW242" s="43">
        <f t="shared" si="107"/>
        <v>-2311600</v>
      </c>
      <c r="CX242" s="43">
        <f t="shared" si="108"/>
        <v>-195200</v>
      </c>
      <c r="CY242" s="43">
        <f t="shared" si="109"/>
        <v>0</v>
      </c>
      <c r="CZ242" s="43">
        <f t="shared" si="110"/>
        <v>0</v>
      </c>
      <c r="DA242" s="43">
        <f t="shared" si="111"/>
        <v>-1671356</v>
      </c>
      <c r="DB242" s="43">
        <f t="shared" si="112"/>
        <v>-560000</v>
      </c>
      <c r="DC242" s="43">
        <f t="shared" si="113"/>
        <v>-26171057</v>
      </c>
      <c r="DD242" s="43">
        <f t="shared" si="115"/>
        <v>-4835289421.8000002</v>
      </c>
    </row>
    <row r="243" spans="1:108" x14ac:dyDescent="0.15">
      <c r="A243" s="24" t="s">
        <v>293</v>
      </c>
      <c r="B243" s="25"/>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25">
        <f t="shared" si="87"/>
        <v>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-4807700</v>
      </c>
      <c r="CI243" s="29">
        <f t="shared" si="93"/>
        <v>-132860.6</v>
      </c>
      <c r="CJ243" s="29">
        <f t="shared" si="94"/>
        <v>-507</v>
      </c>
      <c r="CK243" s="29">
        <f t="shared" si="95"/>
        <v>-2608000</v>
      </c>
      <c r="CL243" s="29">
        <f t="shared" si="96"/>
        <v>-5823.4</v>
      </c>
      <c r="CM243" s="29">
        <f t="shared" si="97"/>
        <v>0</v>
      </c>
      <c r="CN243" s="29">
        <f t="shared" si="98"/>
        <v>0</v>
      </c>
      <c r="CO243" s="29">
        <f t="shared" si="99"/>
        <v>0</v>
      </c>
      <c r="CP243" s="29">
        <f t="shared" si="100"/>
        <v>0</v>
      </c>
      <c r="CQ243" s="29">
        <f t="shared" si="101"/>
        <v>-6032800</v>
      </c>
      <c r="CR243" s="29">
        <f t="shared" si="102"/>
        <v>-1616000</v>
      </c>
      <c r="CS243" s="29">
        <f t="shared" si="103"/>
        <v>-1349649.8</v>
      </c>
      <c r="CT243" s="29">
        <f t="shared" si="104"/>
        <v>-2624000</v>
      </c>
      <c r="CU243" s="29">
        <f t="shared" si="105"/>
        <v>0</v>
      </c>
      <c r="CV243" s="29">
        <f t="shared" si="106"/>
        <v>-586400</v>
      </c>
      <c r="CW243" s="29">
        <f t="shared" si="107"/>
        <v>-2076800</v>
      </c>
      <c r="CX243" s="29">
        <f t="shared" si="108"/>
        <v>-170400</v>
      </c>
      <c r="CY243" s="29">
        <f t="shared" si="109"/>
        <v>0</v>
      </c>
      <c r="CZ243" s="29">
        <f t="shared" si="110"/>
        <v>0</v>
      </c>
      <c r="DA243" s="29">
        <f t="shared" si="111"/>
        <v>-1807580</v>
      </c>
      <c r="DB243" s="29">
        <f t="shared" si="112"/>
        <v>-432000</v>
      </c>
      <c r="DC243" s="29">
        <f t="shared" si="113"/>
        <v>-24250520.800000001</v>
      </c>
      <c r="DD243" s="29">
        <f t="shared" si="115"/>
        <v>-4859539942.6000004</v>
      </c>
    </row>
    <row r="244" spans="1:108" x14ac:dyDescent="0.15">
      <c r="A244" s="24" t="s">
        <v>294</v>
      </c>
      <c r="B244" s="2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25">
        <f t="shared" si="87"/>
        <v>0</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-2756000</v>
      </c>
      <c r="CL244" s="29">
        <f t="shared" si="96"/>
        <v>-413.6</v>
      </c>
      <c r="CM244" s="29">
        <f t="shared" si="97"/>
        <v>0</v>
      </c>
      <c r="CN244" s="29">
        <f t="shared" si="98"/>
        <v>0</v>
      </c>
      <c r="CO244" s="29">
        <f t="shared" si="99"/>
        <v>0</v>
      </c>
      <c r="CP244" s="29">
        <f t="shared" si="100"/>
        <v>0</v>
      </c>
      <c r="CQ244" s="29">
        <f t="shared" si="101"/>
        <v>-6564000</v>
      </c>
      <c r="CR244" s="29">
        <f t="shared" si="102"/>
        <v>-1696000</v>
      </c>
      <c r="CS244" s="29">
        <f t="shared" si="103"/>
        <v>-1689469</v>
      </c>
      <c r="CT244" s="29">
        <f t="shared" si="104"/>
        <v>-2744000</v>
      </c>
      <c r="CU244" s="29">
        <f t="shared" si="105"/>
        <v>0</v>
      </c>
      <c r="CV244" s="29">
        <f t="shared" si="106"/>
        <v>-772800</v>
      </c>
      <c r="CW244" s="29">
        <f t="shared" si="107"/>
        <v>-2122800</v>
      </c>
      <c r="CX244" s="29">
        <f t="shared" si="108"/>
        <v>-186800</v>
      </c>
      <c r="CY244" s="29">
        <f t="shared" si="109"/>
        <v>0</v>
      </c>
      <c r="CZ244" s="29">
        <f t="shared" si="110"/>
        <v>0</v>
      </c>
      <c r="DA244" s="29">
        <f t="shared" si="111"/>
        <v>-1927394</v>
      </c>
      <c r="DB244" s="29">
        <f t="shared" si="112"/>
        <v>-456000</v>
      </c>
      <c r="DC244" s="29">
        <f t="shared" si="113"/>
        <v>-26427794.600000001</v>
      </c>
      <c r="DD244" s="29">
        <f t="shared" si="115"/>
        <v>-4885967737.2000008</v>
      </c>
    </row>
    <row r="245" spans="1:108" x14ac:dyDescent="0.15">
      <c r="A245" s="24" t="s">
        <v>295</v>
      </c>
      <c r="B245" s="2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25">
        <f t="shared" si="87"/>
        <v>0</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-4296535</v>
      </c>
      <c r="CI245" s="29">
        <f t="shared" si="93"/>
        <v>-43334.2</v>
      </c>
      <c r="CJ245" s="43">
        <f t="shared" si="94"/>
        <v>0</v>
      </c>
      <c r="CK245" s="43">
        <f t="shared" si="95"/>
        <v>-2232000</v>
      </c>
      <c r="CL245" s="43">
        <f t="shared" si="96"/>
        <v>0</v>
      </c>
      <c r="CM245" s="43">
        <f t="shared" si="97"/>
        <v>0</v>
      </c>
      <c r="CN245" s="43">
        <f t="shared" si="98"/>
        <v>0</v>
      </c>
      <c r="CO245" s="43">
        <f t="shared" si="99"/>
        <v>0</v>
      </c>
      <c r="CP245" s="43">
        <f t="shared" si="100"/>
        <v>0</v>
      </c>
      <c r="CQ245" s="43">
        <f t="shared" si="101"/>
        <v>-6317600</v>
      </c>
      <c r="CR245" s="43">
        <f t="shared" si="102"/>
        <v>-1284000</v>
      </c>
      <c r="CS245" s="43">
        <f t="shared" si="103"/>
        <v>-1448031.4</v>
      </c>
      <c r="CT245" s="43">
        <f t="shared" si="104"/>
        <v>-2920000</v>
      </c>
      <c r="CU245" s="43">
        <f t="shared" si="105"/>
        <v>0</v>
      </c>
      <c r="CV245" s="43">
        <f t="shared" si="106"/>
        <v>-324800</v>
      </c>
      <c r="CW245" s="43">
        <f t="shared" si="107"/>
        <v>-1944000</v>
      </c>
      <c r="CX245" s="43">
        <f t="shared" si="108"/>
        <v>-153200</v>
      </c>
      <c r="CY245" s="43">
        <f t="shared" si="109"/>
        <v>0</v>
      </c>
      <c r="CZ245" s="43">
        <f t="shared" si="110"/>
        <v>0</v>
      </c>
      <c r="DA245" s="43">
        <f t="shared" si="111"/>
        <v>-1704865</v>
      </c>
      <c r="DB245" s="43">
        <f t="shared" si="112"/>
        <v>-376000</v>
      </c>
      <c r="DC245" s="43">
        <f t="shared" si="113"/>
        <v>-23044365.600000001</v>
      </c>
      <c r="DD245" s="43">
        <f t="shared" si="115"/>
        <v>-4909012102.8000011</v>
      </c>
    </row>
    <row r="246" spans="1:108" x14ac:dyDescent="0.15">
      <c r="A246" s="24" t="s">
        <v>296</v>
      </c>
      <c r="B246" s="25"/>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25">
        <f t="shared" si="87"/>
        <v>0</v>
      </c>
      <c r="AA246" s="25"/>
      <c r="AB246" s="24" t="s">
        <v>296</v>
      </c>
      <c r="AC246" s="25"/>
      <c r="AD246" s="167"/>
      <c r="AE246" s="167"/>
      <c r="AF246" s="167">
        <v>1519750</v>
      </c>
      <c r="AG246" s="167"/>
      <c r="AH246" s="167"/>
      <c r="AI246" s="167">
        <v>1440000</v>
      </c>
      <c r="AJ246" s="167"/>
      <c r="AK246" s="167"/>
      <c r="AL246" s="167"/>
      <c r="AM246" s="167"/>
      <c r="AN246" s="167"/>
      <c r="AO246" s="167">
        <v>4000000</v>
      </c>
      <c r="AP246" s="167">
        <v>720000</v>
      </c>
      <c r="AQ246" s="167"/>
      <c r="AR246" s="167">
        <v>2080000</v>
      </c>
      <c r="AS246" s="25"/>
      <c r="AT246" s="167"/>
      <c r="AU246" s="167">
        <v>80000</v>
      </c>
      <c r="AV246" s="167"/>
      <c r="AW246" s="167"/>
      <c r="AX246" s="167"/>
      <c r="AY246" s="167">
        <v>80000</v>
      </c>
      <c r="AZ246" s="167">
        <v>80000</v>
      </c>
      <c r="BA246" s="44">
        <f t="shared" si="88"/>
        <v>9999750</v>
      </c>
      <c r="BB246" s="44"/>
      <c r="BC246" s="24" t="s">
        <v>296</v>
      </c>
      <c r="BD246" s="42">
        <v>0</v>
      </c>
      <c r="BE246" s="42">
        <v>0</v>
      </c>
      <c r="BF246" s="42">
        <v>0</v>
      </c>
      <c r="BG246" s="42">
        <v>3975990</v>
      </c>
      <c r="BH246" s="42">
        <v>29526.2</v>
      </c>
      <c r="BI246" s="42">
        <v>0</v>
      </c>
      <c r="BJ246" s="42">
        <v>1932000</v>
      </c>
      <c r="BK246" s="42">
        <v>5782.4</v>
      </c>
      <c r="BL246" s="42">
        <v>0</v>
      </c>
      <c r="BM246" s="42">
        <v>0</v>
      </c>
      <c r="BN246" s="42">
        <v>0</v>
      </c>
      <c r="BO246" s="42">
        <v>0</v>
      </c>
      <c r="BP246" s="42">
        <v>5784800</v>
      </c>
      <c r="BQ246" s="42">
        <v>1144000</v>
      </c>
      <c r="BR246" s="42">
        <v>863796.4</v>
      </c>
      <c r="BS246" s="42">
        <v>2488000</v>
      </c>
      <c r="BT246" s="42">
        <v>0</v>
      </c>
      <c r="BU246" s="42">
        <v>313600</v>
      </c>
      <c r="BV246" s="42">
        <v>1112000</v>
      </c>
      <c r="BW246" s="42">
        <v>160800</v>
      </c>
      <c r="BX246" s="42">
        <v>0</v>
      </c>
      <c r="BY246" s="42">
        <v>0</v>
      </c>
      <c r="BZ246" s="42">
        <v>1491264</v>
      </c>
      <c r="CA246" s="42">
        <v>264000</v>
      </c>
      <c r="CB246" s="28">
        <f t="shared" si="114"/>
        <v>19565559</v>
      </c>
      <c r="CD246" s="24" t="s">
        <v>296</v>
      </c>
      <c r="CE246" s="43">
        <f t="shared" si="89"/>
        <v>0</v>
      </c>
      <c r="CF246" s="43">
        <f t="shared" si="90"/>
        <v>0</v>
      </c>
      <c r="CG246" s="43">
        <f t="shared" si="91"/>
        <v>0</v>
      </c>
      <c r="CH246" s="43">
        <f t="shared" si="92"/>
        <v>-3975990</v>
      </c>
      <c r="CI246" s="43">
        <f t="shared" si="93"/>
        <v>-29526.2</v>
      </c>
      <c r="CJ246" s="43">
        <f t="shared" si="94"/>
        <v>0</v>
      </c>
      <c r="CK246" s="43">
        <f t="shared" si="95"/>
        <v>-1932000</v>
      </c>
      <c r="CL246" s="43">
        <f t="shared" si="96"/>
        <v>-5782.4</v>
      </c>
      <c r="CM246" s="43">
        <f t="shared" si="97"/>
        <v>0</v>
      </c>
      <c r="CN246" s="43">
        <f t="shared" si="98"/>
        <v>0</v>
      </c>
      <c r="CO246" s="43">
        <f t="shared" si="99"/>
        <v>0</v>
      </c>
      <c r="CP246" s="43">
        <f t="shared" si="100"/>
        <v>0</v>
      </c>
      <c r="CQ246" s="43">
        <f t="shared" si="101"/>
        <v>-5784800</v>
      </c>
      <c r="CR246" s="43">
        <f t="shared" si="102"/>
        <v>-1144000</v>
      </c>
      <c r="CS246" s="43">
        <f t="shared" si="103"/>
        <v>-863796.4</v>
      </c>
      <c r="CT246" s="43">
        <f t="shared" si="104"/>
        <v>-2488000</v>
      </c>
      <c r="CU246" s="43">
        <f t="shared" si="105"/>
        <v>0</v>
      </c>
      <c r="CV246" s="43">
        <f t="shared" si="106"/>
        <v>-313600</v>
      </c>
      <c r="CW246" s="43">
        <f t="shared" si="107"/>
        <v>-1112000</v>
      </c>
      <c r="CX246" s="43">
        <f t="shared" si="108"/>
        <v>-160800</v>
      </c>
      <c r="CY246" s="43">
        <f t="shared" si="109"/>
        <v>0</v>
      </c>
      <c r="CZ246" s="43">
        <f t="shared" si="110"/>
        <v>0</v>
      </c>
      <c r="DA246" s="43">
        <f t="shared" si="111"/>
        <v>-1491264</v>
      </c>
      <c r="DB246" s="43">
        <f t="shared" si="112"/>
        <v>-264000</v>
      </c>
      <c r="DC246" s="43">
        <f t="shared" si="113"/>
        <v>-19565559</v>
      </c>
      <c r="DD246" s="43">
        <f t="shared" si="115"/>
        <v>-4928577661.8000011</v>
      </c>
    </row>
    <row r="247" spans="1:108" x14ac:dyDescent="0.15">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-4946764362.6000013</v>
      </c>
    </row>
    <row r="248" spans="1:108" x14ac:dyDescent="0.15">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-4963282867.8000011</v>
      </c>
    </row>
    <row r="249" spans="1:108" x14ac:dyDescent="0.15">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-4979350252.6000013</v>
      </c>
    </row>
    <row r="250" spans="1:108" x14ac:dyDescent="0.15">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-4991613382.6000013</v>
      </c>
    </row>
    <row r="251" spans="1:108" x14ac:dyDescent="0.15">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-5008331414.8000011</v>
      </c>
    </row>
    <row r="252" spans="1:108" x14ac:dyDescent="0.15">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-5022760360.6000013</v>
      </c>
    </row>
    <row r="253" spans="1:108" x14ac:dyDescent="0.15">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-5037771486.2000017</v>
      </c>
    </row>
    <row r="254" spans="1:108" x14ac:dyDescent="0.15">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-5050115672.2000017</v>
      </c>
    </row>
    <row r="255" spans="1:108" x14ac:dyDescent="0.15">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-5063182298.2000017</v>
      </c>
    </row>
    <row r="256" spans="1:108" x14ac:dyDescent="0.15">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-5076501402.0000019</v>
      </c>
    </row>
    <row r="257" spans="1:108" x14ac:dyDescent="0.15">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-5090166945.6000023</v>
      </c>
    </row>
    <row r="258" spans="1:108" x14ac:dyDescent="0.15">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-5104674548.8000021</v>
      </c>
    </row>
    <row r="259" spans="1:108" x14ac:dyDescent="0.15">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-5116273679.2000017</v>
      </c>
    </row>
    <row r="260" spans="1:108" x14ac:dyDescent="0.15">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-5128032545.0000019</v>
      </c>
    </row>
    <row r="261" spans="1:108" x14ac:dyDescent="0.15">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-5138855850.6000023</v>
      </c>
    </row>
    <row r="262" spans="1:108" x14ac:dyDescent="0.15">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-5149800978.4000025</v>
      </c>
    </row>
    <row r="263" spans="1:108" x14ac:dyDescent="0.15">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-5161071610.8000021</v>
      </c>
    </row>
    <row r="264" spans="1:108" x14ac:dyDescent="0.15">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-5171757414.0000019</v>
      </c>
    </row>
    <row r="265" spans="1:108" x14ac:dyDescent="0.15">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-5183448183.0000019</v>
      </c>
    </row>
    <row r="266" spans="1:108" x14ac:dyDescent="0.15">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-5193102096.0000019</v>
      </c>
    </row>
    <row r="267" spans="1:108" x14ac:dyDescent="0.15">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-5201266022.8000021</v>
      </c>
    </row>
    <row r="268" spans="1:108" x14ac:dyDescent="0.15">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-5208834910.4000025</v>
      </c>
    </row>
    <row r="269" spans="1:108" x14ac:dyDescent="0.15">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-5217333288.0000029</v>
      </c>
    </row>
    <row r="270" spans="1:108" x14ac:dyDescent="0.15">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-5225986682.2000027</v>
      </c>
    </row>
    <row r="271" spans="1:108" x14ac:dyDescent="0.15">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-5233914304.2000027</v>
      </c>
    </row>
    <row r="272" spans="1:108" x14ac:dyDescent="0.15">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-5242004384.0000029</v>
      </c>
    </row>
    <row r="273" spans="1:108" x14ac:dyDescent="0.15">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-5249073938.2000027</v>
      </c>
    </row>
    <row r="274" spans="1:108" x14ac:dyDescent="0.15">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-5256850077.0000029</v>
      </c>
    </row>
    <row r="275" spans="1:108" x14ac:dyDescent="0.15">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-5263065533.0000029</v>
      </c>
    </row>
    <row r="276" spans="1:108" x14ac:dyDescent="0.15">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-5270649773.8000031</v>
      </c>
    </row>
    <row r="277" spans="1:108" x14ac:dyDescent="0.15">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-5277734336.0000029</v>
      </c>
    </row>
    <row r="278" spans="1:108" x14ac:dyDescent="0.15">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-5284276318.4000025</v>
      </c>
    </row>
    <row r="279" spans="1:108" x14ac:dyDescent="0.15">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-5291203632.2000027</v>
      </c>
    </row>
    <row r="280" spans="1:108" x14ac:dyDescent="0.15">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-5297032797.2000027</v>
      </c>
    </row>
    <row r="281" spans="1:108" x14ac:dyDescent="0.15">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-5303505777.4000025</v>
      </c>
    </row>
    <row r="282" spans="1:108" x14ac:dyDescent="0.15">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-5308314223.8000021</v>
      </c>
    </row>
    <row r="283" spans="1:108" x14ac:dyDescent="0.15">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-5314659882.6000023</v>
      </c>
    </row>
    <row r="284" spans="1:108" x14ac:dyDescent="0.15">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-5319712242.4000025</v>
      </c>
    </row>
    <row r="285" spans="1:108" x14ac:dyDescent="0.15">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-5324850723.8000021</v>
      </c>
    </row>
    <row r="286" spans="1:108" x14ac:dyDescent="0.15">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-5331647976.2000017</v>
      </c>
    </row>
    <row r="287" spans="1:108" x14ac:dyDescent="0.15">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-5337936280.0000019</v>
      </c>
    </row>
    <row r="288" spans="1:108" x14ac:dyDescent="0.15">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-5343519733.8000021</v>
      </c>
    </row>
    <row r="289" spans="1:108" x14ac:dyDescent="0.15">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-5348866965.0000019</v>
      </c>
    </row>
    <row r="290" spans="1:108" x14ac:dyDescent="0.15">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-5355550201.2000017</v>
      </c>
    </row>
    <row r="291" spans="1:108" x14ac:dyDescent="0.15">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-5361822912.6000013</v>
      </c>
    </row>
    <row r="292" spans="1:108" x14ac:dyDescent="0.15">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-5367985410.2000017</v>
      </c>
    </row>
    <row r="293" spans="1:108" x14ac:dyDescent="0.15">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-5376227654.8000021</v>
      </c>
    </row>
    <row r="294" spans="1:108" x14ac:dyDescent="0.15">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-5383675147.8000021</v>
      </c>
    </row>
    <row r="295" spans="1:108" x14ac:dyDescent="0.15">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-5389757497.8000021</v>
      </c>
    </row>
    <row r="296" spans="1:108" x14ac:dyDescent="0.15">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-5395827922.2000017</v>
      </c>
    </row>
    <row r="297" spans="1:108" x14ac:dyDescent="0.15">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-5402614249.6000013</v>
      </c>
    </row>
    <row r="298" spans="1:108" x14ac:dyDescent="0.15">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-5410993897.000001</v>
      </c>
    </row>
    <row r="299" spans="1:108" x14ac:dyDescent="0.15">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-5419614956.000001</v>
      </c>
    </row>
    <row r="300" spans="1:108" x14ac:dyDescent="0.15">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-5427474060.8000011</v>
      </c>
    </row>
    <row r="301" spans="1:108" x14ac:dyDescent="0.15">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-5434641993.6000013</v>
      </c>
    </row>
    <row r="302" spans="1:108" x14ac:dyDescent="0.15">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-5441220141.6000013</v>
      </c>
    </row>
    <row r="303" spans="1:108" x14ac:dyDescent="0.15">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-5446253149.6000013</v>
      </c>
    </row>
    <row r="304" spans="1:108" x14ac:dyDescent="0.15">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-5453983825.000001</v>
      </c>
    </row>
    <row r="305" spans="1:108" x14ac:dyDescent="0.15">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-5461515201.2000008</v>
      </c>
    </row>
    <row r="306" spans="1:108" x14ac:dyDescent="0.15">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-5469891452.2000008</v>
      </c>
    </row>
    <row r="307" spans="1:108" x14ac:dyDescent="0.15">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-5476074320.8000011</v>
      </c>
    </row>
    <row r="308" spans="1:108" x14ac:dyDescent="0.15">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-5482290785.6000013</v>
      </c>
    </row>
    <row r="309" spans="1:108" x14ac:dyDescent="0.15">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-5487807048.4000015</v>
      </c>
    </row>
    <row r="310" spans="1:108" x14ac:dyDescent="0.15">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-5491854069.8000011</v>
      </c>
    </row>
    <row r="311" spans="1:108" x14ac:dyDescent="0.15">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-5498584263.000001</v>
      </c>
    </row>
    <row r="312" spans="1:108" x14ac:dyDescent="0.15">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-5504649023.000001</v>
      </c>
    </row>
    <row r="313" spans="1:108" x14ac:dyDescent="0.15">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-5511026728.000001</v>
      </c>
    </row>
    <row r="314" spans="1:108" x14ac:dyDescent="0.15">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-5516380740.000001</v>
      </c>
    </row>
    <row r="315" spans="1:108" x14ac:dyDescent="0.15">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-5519760863.2000008</v>
      </c>
    </row>
    <row r="316" spans="1:108" x14ac:dyDescent="0.15">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-5521379175.000001</v>
      </c>
    </row>
    <row r="317" spans="1:108" x14ac:dyDescent="0.15">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-5524976287.4000006</v>
      </c>
    </row>
    <row r="318" spans="1:108" x14ac:dyDescent="0.15">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-5529377703.6000004</v>
      </c>
    </row>
    <row r="319" spans="1:108" x14ac:dyDescent="0.15">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-5534754531.4000006</v>
      </c>
    </row>
    <row r="320" spans="1:108" x14ac:dyDescent="0.15">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-5539115386.2000008</v>
      </c>
    </row>
    <row r="321" spans="1:108" x14ac:dyDescent="0.15">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-5543499965.2000008</v>
      </c>
    </row>
    <row r="322" spans="1:108" x14ac:dyDescent="0.15">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-5547452534.2000008</v>
      </c>
    </row>
    <row r="323" spans="1:108" x14ac:dyDescent="0.15">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-5550246669.2000008</v>
      </c>
    </row>
    <row r="324" spans="1:108" x14ac:dyDescent="0.15">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-5553234568.8000011</v>
      </c>
    </row>
    <row r="325" spans="1:108" x14ac:dyDescent="0.15">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-5556941593.2000008</v>
      </c>
    </row>
    <row r="326" spans="1:108" x14ac:dyDescent="0.15">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-5562214977.8000011</v>
      </c>
    </row>
    <row r="327" spans="1:108" x14ac:dyDescent="0.15">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-5567522223.4000015</v>
      </c>
    </row>
    <row r="328" spans="1:108" x14ac:dyDescent="0.15">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-5571254925.0000019</v>
      </c>
    </row>
    <row r="329" spans="1:108" x14ac:dyDescent="0.15">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-5573555700.6000023</v>
      </c>
    </row>
    <row r="330" spans="1:108" x14ac:dyDescent="0.15">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-5576253608.6000023</v>
      </c>
    </row>
    <row r="331" spans="1:108" x14ac:dyDescent="0.15">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-5578309724.6000023</v>
      </c>
    </row>
    <row r="332" spans="1:108" x14ac:dyDescent="0.15">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-5581009970.2000027</v>
      </c>
    </row>
    <row r="333" spans="1:108" x14ac:dyDescent="0.15">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-5583778845.4000025</v>
      </c>
    </row>
    <row r="334" spans="1:108" x14ac:dyDescent="0.15">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-5587535262.0000029</v>
      </c>
    </row>
    <row r="335" spans="1:108" x14ac:dyDescent="0.15">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-5592135353.8000031</v>
      </c>
    </row>
    <row r="336" spans="1:108" x14ac:dyDescent="0.15">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-5595286804.6000032</v>
      </c>
    </row>
    <row r="337" spans="1:108" x14ac:dyDescent="0.15">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-5598345954.6000032</v>
      </c>
    </row>
    <row r="338" spans="1:108" x14ac:dyDescent="0.15">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-5600870673.0000029</v>
      </c>
    </row>
    <row r="339" spans="1:108" x14ac:dyDescent="0.15">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-5604445811.4000025</v>
      </c>
    </row>
    <row r="340" spans="1:108" x14ac:dyDescent="0.15">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-5609003199.6000023</v>
      </c>
    </row>
    <row r="341" spans="1:108" x14ac:dyDescent="0.15">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-5613238631.2000027</v>
      </c>
    </row>
    <row r="342" spans="1:108" x14ac:dyDescent="0.15">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-5618272017.2000027</v>
      </c>
    </row>
    <row r="343" spans="1:108" x14ac:dyDescent="0.15">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-5621654078.8000031</v>
      </c>
    </row>
    <row r="344" spans="1:108" x14ac:dyDescent="0.15">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-5624298966.0000029</v>
      </c>
    </row>
    <row r="345" spans="1:108" x14ac:dyDescent="0.15">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-5627205360.0000029</v>
      </c>
    </row>
    <row r="346" spans="1:108" x14ac:dyDescent="0.15">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-5630588485.2000027</v>
      </c>
    </row>
    <row r="347" spans="1:108" x14ac:dyDescent="0.15">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-5635264627.0000029</v>
      </c>
    </row>
    <row r="348" spans="1:108" x14ac:dyDescent="0.15">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-5640242823.2000027</v>
      </c>
    </row>
    <row r="349" spans="1:108" x14ac:dyDescent="0.15">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-5645702224.2000027</v>
      </c>
    </row>
    <row r="350" spans="1:108" x14ac:dyDescent="0.15">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-5649538862.2000027</v>
      </c>
    </row>
    <row r="351" spans="1:108" x14ac:dyDescent="0.15">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-5652433511.4000025</v>
      </c>
    </row>
    <row r="352" spans="1:108" x14ac:dyDescent="0.15">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-5656198265.2000027</v>
      </c>
    </row>
    <row r="353" spans="1:108" x14ac:dyDescent="0.15">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-5660080248.6000023</v>
      </c>
    </row>
    <row r="354" spans="1:108" x14ac:dyDescent="0.15">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-5664545572.6000023</v>
      </c>
    </row>
    <row r="355" spans="1:108" x14ac:dyDescent="0.15">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-5668902154.0000019</v>
      </c>
    </row>
    <row r="356" spans="1:108" x14ac:dyDescent="0.15">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-5674515262.2000017</v>
      </c>
    </row>
    <row r="357" spans="1:108" x14ac:dyDescent="0.15">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-5678702743.4000015</v>
      </c>
    </row>
    <row r="358" spans="1:108" x14ac:dyDescent="0.15">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-5682938990.0000019</v>
      </c>
    </row>
    <row r="359" spans="1:108" x14ac:dyDescent="0.15">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-5685005196.2000017</v>
      </c>
    </row>
    <row r="360" spans="1:108" x14ac:dyDescent="0.15">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-5685005196.2000017</v>
      </c>
    </row>
    <row r="361" spans="1:108" x14ac:dyDescent="0.15">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-5688892312.4000015</v>
      </c>
    </row>
    <row r="362" spans="1:108" x14ac:dyDescent="0.15">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-5694782945.6000013</v>
      </c>
    </row>
    <row r="363" spans="1:108" x14ac:dyDescent="0.15">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-5700490440.000001</v>
      </c>
    </row>
    <row r="364" spans="1:108" x14ac:dyDescent="0.15">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-5705203962.2000008</v>
      </c>
    </row>
    <row r="365" spans="1:108" x14ac:dyDescent="0.15">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-5712148143.4000006</v>
      </c>
    </row>
    <row r="366" spans="1:108" x14ac:dyDescent="0.15">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-5714182496.4000006</v>
      </c>
    </row>
    <row r="367" spans="1:108" x14ac:dyDescent="0.15">
      <c r="A367" s="45" t="s">
        <v>417</v>
      </c>
      <c r="B367" s="46">
        <f>SUM(B2:B15)</f>
        <v>0</v>
      </c>
      <c r="C367" s="46">
        <f t="shared" ref="C367:Z367" si="175">SUM(C2:C15)</f>
        <v>0</v>
      </c>
      <c r="D367" s="46">
        <f t="shared" si="175"/>
        <v>531265</v>
      </c>
      <c r="E367" s="46">
        <f t="shared" si="175"/>
        <v>0</v>
      </c>
      <c r="F367" s="46">
        <f t="shared" si="175"/>
        <v>0</v>
      </c>
      <c r="G367" s="46">
        <f t="shared" si="175"/>
        <v>0</v>
      </c>
      <c r="H367" s="46">
        <f t="shared" si="175"/>
        <v>0</v>
      </c>
      <c r="I367" s="46">
        <f t="shared" si="175"/>
        <v>66440</v>
      </c>
      <c r="J367" s="46">
        <f t="shared" si="175"/>
        <v>0</v>
      </c>
      <c r="K367" s="46">
        <f t="shared" si="175"/>
        <v>0</v>
      </c>
      <c r="L367" s="46">
        <f t="shared" si="175"/>
        <v>29989769</v>
      </c>
      <c r="M367" s="46">
        <f t="shared" si="175"/>
        <v>321750</v>
      </c>
      <c r="N367" s="46">
        <f t="shared" si="175"/>
        <v>0</v>
      </c>
      <c r="O367" s="46">
        <f t="shared" si="175"/>
        <v>0</v>
      </c>
      <c r="P367" s="46">
        <f t="shared" si="175"/>
        <v>45448852</v>
      </c>
      <c r="Q367" s="46">
        <f t="shared" si="175"/>
        <v>0</v>
      </c>
      <c r="R367" s="46">
        <f t="shared" si="175"/>
        <v>0</v>
      </c>
      <c r="S367" s="46">
        <f t="shared" si="175"/>
        <v>0</v>
      </c>
      <c r="T367" s="46">
        <f t="shared" si="175"/>
        <v>0</v>
      </c>
      <c r="U367" s="46">
        <f t="shared" si="175"/>
        <v>0</v>
      </c>
      <c r="V367" s="46">
        <f t="shared" si="175"/>
        <v>0</v>
      </c>
      <c r="W367" s="46">
        <f t="shared" si="175"/>
        <v>0</v>
      </c>
      <c r="X367" s="46">
        <f t="shared" si="175"/>
        <v>0</v>
      </c>
      <c r="Y367" s="46">
        <f t="shared" si="175"/>
        <v>0</v>
      </c>
      <c r="Z367" s="46">
        <f t="shared" si="175"/>
        <v>76358076</v>
      </c>
      <c r="AA367" s="46"/>
      <c r="AB367" s="46" t="s">
        <v>417</v>
      </c>
      <c r="AC367" s="46">
        <f t="shared" ref="AC367:BA367" si="176">SUM(AC2:AC15)</f>
        <v>0</v>
      </c>
      <c r="AD367" s="46">
        <f t="shared" si="176"/>
        <v>0</v>
      </c>
      <c r="AE367" s="46">
        <f t="shared" si="176"/>
        <v>160090</v>
      </c>
      <c r="AF367" s="46">
        <f t="shared" si="176"/>
        <v>0</v>
      </c>
      <c r="AG367" s="46">
        <f t="shared" si="176"/>
        <v>18</v>
      </c>
      <c r="AH367" s="46">
        <f t="shared" si="176"/>
        <v>0</v>
      </c>
      <c r="AI367" s="46">
        <f t="shared" si="176"/>
        <v>0</v>
      </c>
      <c r="AJ367" s="46">
        <f t="shared" si="176"/>
        <v>84507</v>
      </c>
      <c r="AK367" s="46">
        <f t="shared" si="176"/>
        <v>0</v>
      </c>
      <c r="AL367" s="46">
        <f t="shared" si="176"/>
        <v>0</v>
      </c>
      <c r="AM367" s="46">
        <f t="shared" si="176"/>
        <v>26896375</v>
      </c>
      <c r="AN367" s="46">
        <f t="shared" si="176"/>
        <v>750750</v>
      </c>
      <c r="AO367" s="46">
        <f t="shared" si="176"/>
        <v>0</v>
      </c>
      <c r="AP367" s="46">
        <f t="shared" si="176"/>
        <v>0</v>
      </c>
      <c r="AQ367" s="46">
        <f t="shared" si="176"/>
        <v>47488816</v>
      </c>
      <c r="AR367" s="46">
        <f t="shared" si="176"/>
        <v>0</v>
      </c>
      <c r="AS367" s="46">
        <f t="shared" si="176"/>
        <v>0</v>
      </c>
      <c r="AT367" s="46">
        <f t="shared" si="176"/>
        <v>0</v>
      </c>
      <c r="AU367" s="46">
        <f t="shared" si="176"/>
        <v>0</v>
      </c>
      <c r="AV367" s="46">
        <f t="shared" si="176"/>
        <v>0</v>
      </c>
      <c r="AW367" s="46">
        <f t="shared" si="176"/>
        <v>0</v>
      </c>
      <c r="AX367" s="46">
        <f t="shared" si="176"/>
        <v>0</v>
      </c>
      <c r="AY367" s="46">
        <f t="shared" si="176"/>
        <v>0</v>
      </c>
      <c r="AZ367" s="46">
        <f t="shared" si="176"/>
        <v>0</v>
      </c>
      <c r="BA367" s="46">
        <f t="shared" si="176"/>
        <v>75380556</v>
      </c>
      <c r="BC367" s="46" t="s">
        <v>417</v>
      </c>
      <c r="BD367" s="46">
        <f t="shared" ref="BD367:CB367" si="177">SUM(BD2:BD15)</f>
        <v>0</v>
      </c>
      <c r="BE367" s="46">
        <f t="shared" si="177"/>
        <v>0</v>
      </c>
      <c r="BF367" s="46">
        <f t="shared" si="177"/>
        <v>266418</v>
      </c>
      <c r="BG367" s="46">
        <f t="shared" si="177"/>
        <v>0</v>
      </c>
      <c r="BH367" s="46">
        <f t="shared" si="177"/>
        <v>3.6</v>
      </c>
      <c r="BI367" s="46">
        <f t="shared" si="177"/>
        <v>0</v>
      </c>
      <c r="BJ367" s="46">
        <f t="shared" si="177"/>
        <v>0</v>
      </c>
      <c r="BK367" s="46">
        <f t="shared" si="177"/>
        <v>70325.2</v>
      </c>
      <c r="BL367" s="46">
        <f t="shared" si="177"/>
        <v>0</v>
      </c>
      <c r="BM367" s="46">
        <f t="shared" si="177"/>
        <v>0</v>
      </c>
      <c r="BN367" s="46">
        <f t="shared" si="177"/>
        <v>16798044.599999998</v>
      </c>
      <c r="BO367" s="46">
        <f t="shared" si="177"/>
        <v>3114303.2</v>
      </c>
      <c r="BP367" s="46">
        <f t="shared" si="177"/>
        <v>0</v>
      </c>
      <c r="BQ367" s="46">
        <f t="shared" si="177"/>
        <v>0</v>
      </c>
      <c r="BR367" s="46">
        <f t="shared" si="177"/>
        <v>43307922.799999997</v>
      </c>
      <c r="BS367" s="46">
        <f t="shared" si="177"/>
        <v>0</v>
      </c>
      <c r="BT367" s="46">
        <f t="shared" si="177"/>
        <v>0</v>
      </c>
      <c r="BU367" s="46">
        <f t="shared" si="177"/>
        <v>0</v>
      </c>
      <c r="BV367" s="46">
        <f t="shared" si="177"/>
        <v>0</v>
      </c>
      <c r="BW367" s="46">
        <f t="shared" si="177"/>
        <v>0</v>
      </c>
      <c r="BX367" s="46">
        <f t="shared" si="177"/>
        <v>0</v>
      </c>
      <c r="BY367" s="46">
        <f t="shared" si="177"/>
        <v>0</v>
      </c>
      <c r="BZ367" s="46">
        <f t="shared" si="177"/>
        <v>0</v>
      </c>
      <c r="CA367" s="46">
        <f t="shared" si="177"/>
        <v>0</v>
      </c>
      <c r="CB367" s="46">
        <f t="shared" si="177"/>
        <v>63557017.400000006</v>
      </c>
      <c r="CD367" s="45" t="s">
        <v>417</v>
      </c>
      <c r="CE367" s="29">
        <f t="shared" si="147"/>
        <v>0</v>
      </c>
      <c r="CF367" s="29">
        <f t="shared" si="148"/>
        <v>0</v>
      </c>
      <c r="CG367" s="29">
        <f t="shared" si="149"/>
        <v>264847</v>
      </c>
      <c r="CH367" s="29">
        <f t="shared" si="150"/>
        <v>0</v>
      </c>
      <c r="CI367" s="29">
        <f t="shared" si="151"/>
        <v>-3.6</v>
      </c>
      <c r="CJ367" s="29">
        <f t="shared" si="152"/>
        <v>0</v>
      </c>
      <c r="CK367" s="29">
        <f t="shared" si="153"/>
        <v>0</v>
      </c>
      <c r="CL367" s="29">
        <f t="shared" si="154"/>
        <v>-3885.1999999999971</v>
      </c>
      <c r="CM367" s="29">
        <f t="shared" si="155"/>
        <v>0</v>
      </c>
      <c r="CN367" s="29">
        <f t="shared" si="156"/>
        <v>0</v>
      </c>
      <c r="CO367" s="29">
        <f t="shared" si="157"/>
        <v>13191724.400000002</v>
      </c>
      <c r="CP367" s="29">
        <f t="shared" si="158"/>
        <v>-2792553.2</v>
      </c>
      <c r="CQ367" s="29">
        <f t="shared" si="159"/>
        <v>0</v>
      </c>
      <c r="CR367" s="29">
        <f t="shared" si="160"/>
        <v>0</v>
      </c>
      <c r="CS367" s="29">
        <f t="shared" si="161"/>
        <v>2140929.200000003</v>
      </c>
      <c r="CT367" s="29">
        <f t="shared" si="162"/>
        <v>0</v>
      </c>
      <c r="CU367" s="29">
        <f t="shared" si="163"/>
        <v>0</v>
      </c>
      <c r="CV367" s="29">
        <f t="shared" si="164"/>
        <v>0</v>
      </c>
      <c r="CW367" s="29">
        <f t="shared" si="165"/>
        <v>0</v>
      </c>
      <c r="CX367" s="29">
        <f t="shared" si="166"/>
        <v>0</v>
      </c>
      <c r="CY367" s="29">
        <f t="shared" si="167"/>
        <v>0</v>
      </c>
      <c r="CZ367" s="29">
        <f t="shared" si="168"/>
        <v>0</v>
      </c>
      <c r="DA367" s="29">
        <f t="shared" si="169"/>
        <v>0</v>
      </c>
      <c r="DB367" s="29">
        <f t="shared" si="170"/>
        <v>0</v>
      </c>
      <c r="DC367" s="29">
        <f t="shared" si="171"/>
        <v>12801058.599999994</v>
      </c>
      <c r="DD367" s="29"/>
    </row>
    <row r="369" spans="1:108" x14ac:dyDescent="0.15">
      <c r="A369" s="45" t="s">
        <v>418</v>
      </c>
      <c r="B369" s="46">
        <f>SUM(B2:B15)</f>
        <v>0</v>
      </c>
      <c r="C369" s="46">
        <f t="shared" ref="C369:Z369" si="178">SUM(C2:C15)</f>
        <v>0</v>
      </c>
      <c r="D369" s="46">
        <f t="shared" si="178"/>
        <v>531265</v>
      </c>
      <c r="E369" s="46">
        <f t="shared" si="178"/>
        <v>0</v>
      </c>
      <c r="F369" s="46">
        <f t="shared" si="178"/>
        <v>0</v>
      </c>
      <c r="G369" s="46">
        <f t="shared" si="178"/>
        <v>0</v>
      </c>
      <c r="H369" s="46">
        <f t="shared" si="178"/>
        <v>0</v>
      </c>
      <c r="I369" s="46">
        <f t="shared" si="178"/>
        <v>66440</v>
      </c>
      <c r="J369" s="46">
        <f t="shared" si="178"/>
        <v>0</v>
      </c>
      <c r="K369" s="46">
        <f t="shared" si="178"/>
        <v>0</v>
      </c>
      <c r="L369" s="46">
        <f t="shared" si="178"/>
        <v>29989769</v>
      </c>
      <c r="M369" s="46">
        <f t="shared" si="178"/>
        <v>321750</v>
      </c>
      <c r="N369" s="46">
        <f t="shared" si="178"/>
        <v>0</v>
      </c>
      <c r="O369" s="46">
        <f t="shared" si="178"/>
        <v>0</v>
      </c>
      <c r="P369" s="46">
        <f t="shared" si="178"/>
        <v>45448852</v>
      </c>
      <c r="Q369" s="46">
        <f t="shared" si="178"/>
        <v>0</v>
      </c>
      <c r="R369" s="46">
        <f t="shared" si="178"/>
        <v>0</v>
      </c>
      <c r="S369" s="46">
        <f t="shared" si="178"/>
        <v>0</v>
      </c>
      <c r="T369" s="46">
        <f t="shared" si="178"/>
        <v>0</v>
      </c>
      <c r="U369" s="46">
        <f t="shared" si="178"/>
        <v>0</v>
      </c>
      <c r="V369" s="46">
        <f t="shared" si="178"/>
        <v>0</v>
      </c>
      <c r="W369" s="46">
        <f t="shared" si="178"/>
        <v>0</v>
      </c>
      <c r="X369" s="46">
        <f t="shared" si="178"/>
        <v>0</v>
      </c>
      <c r="Y369" s="46">
        <f t="shared" si="178"/>
        <v>0</v>
      </c>
      <c r="Z369" s="46">
        <f t="shared" si="178"/>
        <v>76358076</v>
      </c>
      <c r="AA369" s="46"/>
      <c r="AB369" s="45" t="s">
        <v>418</v>
      </c>
      <c r="AC369" s="46">
        <f t="shared" ref="AC369:BA369" si="179">SUM(AC2:AC15)</f>
        <v>0</v>
      </c>
      <c r="AD369" s="46">
        <f t="shared" si="179"/>
        <v>0</v>
      </c>
      <c r="AE369" s="46">
        <f t="shared" si="179"/>
        <v>160090</v>
      </c>
      <c r="AF369" s="46">
        <f t="shared" si="179"/>
        <v>0</v>
      </c>
      <c r="AG369" s="46">
        <f t="shared" si="179"/>
        <v>18</v>
      </c>
      <c r="AH369" s="46">
        <f t="shared" si="179"/>
        <v>0</v>
      </c>
      <c r="AI369" s="46">
        <f t="shared" si="179"/>
        <v>0</v>
      </c>
      <c r="AJ369" s="46">
        <f t="shared" si="179"/>
        <v>84507</v>
      </c>
      <c r="AK369" s="46">
        <f t="shared" si="179"/>
        <v>0</v>
      </c>
      <c r="AL369" s="46">
        <f t="shared" si="179"/>
        <v>0</v>
      </c>
      <c r="AM369" s="46">
        <f t="shared" si="179"/>
        <v>26896375</v>
      </c>
      <c r="AN369" s="46">
        <f t="shared" si="179"/>
        <v>750750</v>
      </c>
      <c r="AO369" s="46">
        <f t="shared" si="179"/>
        <v>0</v>
      </c>
      <c r="AP369" s="46">
        <f t="shared" si="179"/>
        <v>0</v>
      </c>
      <c r="AQ369" s="46">
        <f t="shared" si="179"/>
        <v>47488816</v>
      </c>
      <c r="AR369" s="46">
        <f t="shared" si="179"/>
        <v>0</v>
      </c>
      <c r="AS369" s="46">
        <f t="shared" si="179"/>
        <v>0</v>
      </c>
      <c r="AT369" s="46">
        <f t="shared" si="179"/>
        <v>0</v>
      </c>
      <c r="AU369" s="46">
        <f t="shared" si="179"/>
        <v>0</v>
      </c>
      <c r="AV369" s="46">
        <f t="shared" si="179"/>
        <v>0</v>
      </c>
      <c r="AW369" s="46">
        <f t="shared" si="179"/>
        <v>0</v>
      </c>
      <c r="AX369" s="46">
        <f t="shared" si="179"/>
        <v>0</v>
      </c>
      <c r="AY369" s="46">
        <f t="shared" si="179"/>
        <v>0</v>
      </c>
      <c r="AZ369" s="46">
        <f t="shared" si="179"/>
        <v>0</v>
      </c>
      <c r="BA369" s="46">
        <f t="shared" si="179"/>
        <v>75380556</v>
      </c>
      <c r="BC369" s="45" t="s">
        <v>418</v>
      </c>
      <c r="BD369" s="46">
        <f t="shared" ref="BD369:CB369" si="180">SUM(BD2:BD15)</f>
        <v>0</v>
      </c>
      <c r="BE369" s="46">
        <f t="shared" si="180"/>
        <v>0</v>
      </c>
      <c r="BF369" s="46">
        <f t="shared" si="180"/>
        <v>266418</v>
      </c>
      <c r="BG369" s="46">
        <f t="shared" si="180"/>
        <v>0</v>
      </c>
      <c r="BH369" s="46">
        <f t="shared" si="180"/>
        <v>3.6</v>
      </c>
      <c r="BI369" s="46">
        <f t="shared" si="180"/>
        <v>0</v>
      </c>
      <c r="BJ369" s="46">
        <f t="shared" si="180"/>
        <v>0</v>
      </c>
      <c r="BK369" s="46">
        <f t="shared" si="180"/>
        <v>70325.2</v>
      </c>
      <c r="BL369" s="46">
        <f t="shared" si="180"/>
        <v>0</v>
      </c>
      <c r="BM369" s="46">
        <f t="shared" si="180"/>
        <v>0</v>
      </c>
      <c r="BN369" s="46">
        <f t="shared" si="180"/>
        <v>16798044.599999998</v>
      </c>
      <c r="BO369" s="46">
        <f t="shared" si="180"/>
        <v>3114303.2</v>
      </c>
      <c r="BP369" s="46">
        <f t="shared" si="180"/>
        <v>0</v>
      </c>
      <c r="BQ369" s="46">
        <f t="shared" si="180"/>
        <v>0</v>
      </c>
      <c r="BR369" s="46">
        <f t="shared" si="180"/>
        <v>43307922.799999997</v>
      </c>
      <c r="BS369" s="46">
        <f t="shared" si="180"/>
        <v>0</v>
      </c>
      <c r="BT369" s="46">
        <f t="shared" si="180"/>
        <v>0</v>
      </c>
      <c r="BU369" s="46">
        <f t="shared" si="180"/>
        <v>0</v>
      </c>
      <c r="BV369" s="46">
        <f t="shared" si="180"/>
        <v>0</v>
      </c>
      <c r="BW369" s="46">
        <f t="shared" si="180"/>
        <v>0</v>
      </c>
      <c r="BX369" s="46">
        <f t="shared" si="180"/>
        <v>0</v>
      </c>
      <c r="BY369" s="46">
        <f t="shared" si="180"/>
        <v>0</v>
      </c>
      <c r="BZ369" s="46">
        <f t="shared" si="180"/>
        <v>0</v>
      </c>
      <c r="CA369" s="46">
        <f t="shared" si="180"/>
        <v>0</v>
      </c>
      <c r="CB369" s="46">
        <f t="shared" si="180"/>
        <v>63557017.400000006</v>
      </c>
      <c r="CD369" s="45" t="s">
        <v>418</v>
      </c>
      <c r="CE369" s="29">
        <f t="shared" ref="CE369:DC369" si="181">B369-BD369</f>
        <v>0</v>
      </c>
      <c r="CF369" s="29">
        <f t="shared" si="181"/>
        <v>0</v>
      </c>
      <c r="CG369" s="29">
        <f t="shared" si="181"/>
        <v>264847</v>
      </c>
      <c r="CH369" s="29">
        <f t="shared" si="181"/>
        <v>0</v>
      </c>
      <c r="CI369" s="29">
        <f t="shared" si="181"/>
        <v>-3.6</v>
      </c>
      <c r="CJ369" s="29">
        <f t="shared" si="181"/>
        <v>0</v>
      </c>
      <c r="CK369" s="29">
        <f t="shared" si="181"/>
        <v>0</v>
      </c>
      <c r="CL369" s="29">
        <f t="shared" si="181"/>
        <v>-3885.1999999999971</v>
      </c>
      <c r="CM369" s="29">
        <f t="shared" si="181"/>
        <v>0</v>
      </c>
      <c r="CN369" s="29">
        <f t="shared" si="181"/>
        <v>0</v>
      </c>
      <c r="CO369" s="29">
        <f t="shared" si="181"/>
        <v>13191724.400000002</v>
      </c>
      <c r="CP369" s="29">
        <f t="shared" si="181"/>
        <v>-2792553.2</v>
      </c>
      <c r="CQ369" s="29">
        <f t="shared" si="181"/>
        <v>0</v>
      </c>
      <c r="CR369" s="29">
        <f t="shared" si="181"/>
        <v>0</v>
      </c>
      <c r="CS369" s="29">
        <f t="shared" si="181"/>
        <v>2140929.200000003</v>
      </c>
      <c r="CT369" s="29">
        <f t="shared" si="181"/>
        <v>0</v>
      </c>
      <c r="CU369" s="29">
        <f t="shared" si="181"/>
        <v>0</v>
      </c>
      <c r="CV369" s="29">
        <f t="shared" si="181"/>
        <v>0</v>
      </c>
      <c r="CW369" s="29">
        <f t="shared" si="181"/>
        <v>0</v>
      </c>
      <c r="CX369" s="29">
        <f t="shared" si="181"/>
        <v>0</v>
      </c>
      <c r="CY369" s="29">
        <f t="shared" si="181"/>
        <v>0</v>
      </c>
      <c r="CZ369" s="29">
        <f t="shared" si="181"/>
        <v>0</v>
      </c>
      <c r="DA369" s="29">
        <f t="shared" si="181"/>
        <v>0</v>
      </c>
      <c r="DB369" s="29">
        <f t="shared" si="181"/>
        <v>0</v>
      </c>
      <c r="DC369" s="29">
        <f t="shared" si="181"/>
        <v>12801058.599999994</v>
      </c>
      <c r="DD369" s="29"/>
    </row>
    <row r="371" spans="1:108" x14ac:dyDescent="0.15">
      <c r="A371" s="45" t="s">
        <v>419</v>
      </c>
      <c r="B371" s="46">
        <f>SUM(B9:B15)</f>
        <v>0</v>
      </c>
      <c r="C371" s="46">
        <f t="shared" ref="C371:Z371" si="182">SUM(C9:C15)</f>
        <v>0</v>
      </c>
      <c r="D371" s="46">
        <f t="shared" si="182"/>
        <v>335881</v>
      </c>
      <c r="E371" s="46">
        <f t="shared" si="182"/>
        <v>0</v>
      </c>
      <c r="F371" s="46">
        <f t="shared" si="182"/>
        <v>0</v>
      </c>
      <c r="G371" s="46">
        <f t="shared" si="182"/>
        <v>0</v>
      </c>
      <c r="H371" s="46">
        <f t="shared" si="182"/>
        <v>0</v>
      </c>
      <c r="I371" s="46">
        <f t="shared" si="182"/>
        <v>24635</v>
      </c>
      <c r="J371" s="46">
        <f t="shared" si="182"/>
        <v>0</v>
      </c>
      <c r="K371" s="46">
        <f t="shared" si="182"/>
        <v>0</v>
      </c>
      <c r="L371" s="46">
        <f t="shared" si="182"/>
        <v>18638354</v>
      </c>
      <c r="M371" s="46">
        <f t="shared" si="182"/>
        <v>0</v>
      </c>
      <c r="N371" s="46">
        <f t="shared" si="182"/>
        <v>0</v>
      </c>
      <c r="O371" s="46">
        <f t="shared" si="182"/>
        <v>0</v>
      </c>
      <c r="P371" s="46">
        <f t="shared" si="182"/>
        <v>28186311</v>
      </c>
      <c r="Q371" s="46">
        <f t="shared" si="182"/>
        <v>0</v>
      </c>
      <c r="R371" s="46">
        <f t="shared" si="182"/>
        <v>0</v>
      </c>
      <c r="S371" s="46">
        <f t="shared" si="182"/>
        <v>0</v>
      </c>
      <c r="T371" s="46">
        <f t="shared" si="182"/>
        <v>0</v>
      </c>
      <c r="U371" s="46">
        <f t="shared" si="182"/>
        <v>0</v>
      </c>
      <c r="V371" s="46">
        <f t="shared" si="182"/>
        <v>0</v>
      </c>
      <c r="W371" s="46">
        <f t="shared" si="182"/>
        <v>0</v>
      </c>
      <c r="X371" s="46">
        <f t="shared" si="182"/>
        <v>0</v>
      </c>
      <c r="Y371" s="46">
        <f t="shared" si="182"/>
        <v>0</v>
      </c>
      <c r="Z371" s="46">
        <f t="shared" si="182"/>
        <v>47185181</v>
      </c>
      <c r="AA371" s="46"/>
      <c r="AB371" s="45" t="s">
        <v>419</v>
      </c>
      <c r="AC371" s="46">
        <f t="shared" ref="AC371:BA371" si="183">SUM(AC9:AC15)</f>
        <v>0</v>
      </c>
      <c r="AD371" s="46">
        <f t="shared" si="183"/>
        <v>0</v>
      </c>
      <c r="AE371" s="46">
        <f t="shared" si="183"/>
        <v>0</v>
      </c>
      <c r="AF371" s="46">
        <f t="shared" si="183"/>
        <v>0</v>
      </c>
      <c r="AG371" s="46">
        <f t="shared" si="183"/>
        <v>0</v>
      </c>
      <c r="AH371" s="46">
        <f t="shared" si="183"/>
        <v>0</v>
      </c>
      <c r="AI371" s="46">
        <f t="shared" si="183"/>
        <v>0</v>
      </c>
      <c r="AJ371" s="46">
        <f t="shared" si="183"/>
        <v>73630</v>
      </c>
      <c r="AK371" s="46">
        <f t="shared" si="183"/>
        <v>0</v>
      </c>
      <c r="AL371" s="46">
        <f t="shared" si="183"/>
        <v>0</v>
      </c>
      <c r="AM371" s="46">
        <f t="shared" si="183"/>
        <v>14299744</v>
      </c>
      <c r="AN371" s="46">
        <f t="shared" si="183"/>
        <v>107250</v>
      </c>
      <c r="AO371" s="46">
        <f t="shared" si="183"/>
        <v>0</v>
      </c>
      <c r="AP371" s="46">
        <f t="shared" si="183"/>
        <v>0</v>
      </c>
      <c r="AQ371" s="46">
        <f t="shared" si="183"/>
        <v>30056583</v>
      </c>
      <c r="AR371" s="46">
        <f t="shared" si="183"/>
        <v>0</v>
      </c>
      <c r="AS371" s="46">
        <f t="shared" si="183"/>
        <v>0</v>
      </c>
      <c r="AT371" s="46">
        <f t="shared" si="183"/>
        <v>0</v>
      </c>
      <c r="AU371" s="46">
        <f t="shared" si="183"/>
        <v>0</v>
      </c>
      <c r="AV371" s="46">
        <f t="shared" si="183"/>
        <v>0</v>
      </c>
      <c r="AW371" s="46">
        <f t="shared" si="183"/>
        <v>0</v>
      </c>
      <c r="AX371" s="46">
        <f t="shared" si="183"/>
        <v>0</v>
      </c>
      <c r="AY371" s="46">
        <f t="shared" si="183"/>
        <v>0</v>
      </c>
      <c r="AZ371" s="46">
        <f t="shared" si="183"/>
        <v>0</v>
      </c>
      <c r="BA371" s="46">
        <f t="shared" si="183"/>
        <v>44537207</v>
      </c>
      <c r="BC371" s="45" t="s">
        <v>419</v>
      </c>
      <c r="BD371" s="46">
        <f t="shared" ref="BD371:CB371" si="184">SUM(BD9:BD15)</f>
        <v>0</v>
      </c>
      <c r="BE371" s="46">
        <f t="shared" si="184"/>
        <v>0</v>
      </c>
      <c r="BF371" s="46">
        <f t="shared" si="184"/>
        <v>107637.2</v>
      </c>
      <c r="BG371" s="46">
        <f t="shared" si="184"/>
        <v>0</v>
      </c>
      <c r="BH371" s="46">
        <f t="shared" si="184"/>
        <v>0</v>
      </c>
      <c r="BI371" s="46">
        <f t="shared" si="184"/>
        <v>0</v>
      </c>
      <c r="BJ371" s="46">
        <f t="shared" si="184"/>
        <v>0</v>
      </c>
      <c r="BK371" s="46">
        <f t="shared" si="184"/>
        <v>29324.799999999999</v>
      </c>
      <c r="BL371" s="46">
        <f t="shared" si="184"/>
        <v>0</v>
      </c>
      <c r="BM371" s="46">
        <f t="shared" si="184"/>
        <v>0</v>
      </c>
      <c r="BN371" s="46">
        <f t="shared" si="184"/>
        <v>8200710</v>
      </c>
      <c r="BO371" s="46">
        <f t="shared" si="184"/>
        <v>1772916.5999999999</v>
      </c>
      <c r="BP371" s="46">
        <f t="shared" si="184"/>
        <v>0</v>
      </c>
      <c r="BQ371" s="46">
        <f t="shared" si="184"/>
        <v>0</v>
      </c>
      <c r="BR371" s="46">
        <f t="shared" si="184"/>
        <v>23978245.799999997</v>
      </c>
      <c r="BS371" s="46">
        <f t="shared" si="184"/>
        <v>0</v>
      </c>
      <c r="BT371" s="46">
        <f t="shared" si="184"/>
        <v>0</v>
      </c>
      <c r="BU371" s="46">
        <f t="shared" si="184"/>
        <v>0</v>
      </c>
      <c r="BV371" s="46">
        <f t="shared" si="184"/>
        <v>0</v>
      </c>
      <c r="BW371" s="46">
        <f t="shared" si="184"/>
        <v>0</v>
      </c>
      <c r="BX371" s="46">
        <f t="shared" si="184"/>
        <v>0</v>
      </c>
      <c r="BY371" s="46">
        <f t="shared" si="184"/>
        <v>0</v>
      </c>
      <c r="BZ371" s="46">
        <f t="shared" si="184"/>
        <v>0</v>
      </c>
      <c r="CA371" s="46">
        <f t="shared" si="184"/>
        <v>0</v>
      </c>
      <c r="CB371" s="46">
        <f t="shared" si="184"/>
        <v>34088834.399999999</v>
      </c>
      <c r="CD371" s="45" t="s">
        <v>419</v>
      </c>
      <c r="CE371" s="29">
        <f t="shared" ref="CE371:DC371" si="185">B371-BD371</f>
        <v>0</v>
      </c>
      <c r="CF371" s="29">
        <f t="shared" si="185"/>
        <v>0</v>
      </c>
      <c r="CG371" s="29">
        <f t="shared" si="185"/>
        <v>228243.8</v>
      </c>
      <c r="CH371" s="29">
        <f t="shared" si="185"/>
        <v>0</v>
      </c>
      <c r="CI371" s="29">
        <f t="shared" si="185"/>
        <v>0</v>
      </c>
      <c r="CJ371" s="29">
        <f t="shared" si="185"/>
        <v>0</v>
      </c>
      <c r="CK371" s="29">
        <f t="shared" si="185"/>
        <v>0</v>
      </c>
      <c r="CL371" s="29">
        <f t="shared" si="185"/>
        <v>-4689.7999999999993</v>
      </c>
      <c r="CM371" s="29">
        <f t="shared" si="185"/>
        <v>0</v>
      </c>
      <c r="CN371" s="29">
        <f t="shared" si="185"/>
        <v>0</v>
      </c>
      <c r="CO371" s="29">
        <f t="shared" si="185"/>
        <v>10437644</v>
      </c>
      <c r="CP371" s="29">
        <f t="shared" si="185"/>
        <v>-1772916.5999999999</v>
      </c>
      <c r="CQ371" s="29">
        <f t="shared" si="185"/>
        <v>0</v>
      </c>
      <c r="CR371" s="29">
        <f t="shared" si="185"/>
        <v>0</v>
      </c>
      <c r="CS371" s="29">
        <f t="shared" si="185"/>
        <v>4208065.200000003</v>
      </c>
      <c r="CT371" s="29">
        <f t="shared" si="185"/>
        <v>0</v>
      </c>
      <c r="CU371" s="29">
        <f t="shared" si="185"/>
        <v>0</v>
      </c>
      <c r="CV371" s="29">
        <f t="shared" si="185"/>
        <v>0</v>
      </c>
      <c r="CW371" s="29">
        <f t="shared" si="185"/>
        <v>0</v>
      </c>
      <c r="CX371" s="29">
        <f t="shared" si="185"/>
        <v>0</v>
      </c>
      <c r="CY371" s="29">
        <f t="shared" si="185"/>
        <v>0</v>
      </c>
      <c r="CZ371" s="29">
        <f t="shared" si="185"/>
        <v>0</v>
      </c>
      <c r="DA371" s="29">
        <f t="shared" si="185"/>
        <v>0</v>
      </c>
      <c r="DB371" s="29">
        <f t="shared" si="185"/>
        <v>0</v>
      </c>
      <c r="DC371" s="29">
        <f t="shared" si="185"/>
        <v>13096346.600000001</v>
      </c>
      <c r="DD371" s="29"/>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AN3" activePane="bottomRight" state="frozen"/>
      <selection pane="topRight" activeCell="I1" sqref="I1"/>
      <selection pane="bottomLeft" activeCell="A3" sqref="A3"/>
      <selection pane="bottomRight" activeCell="ED18" sqref="ED17:EW18"/>
    </sheetView>
  </sheetViews>
  <sheetFormatPr baseColWidth="10" defaultColWidth="8.83203125" defaultRowHeight="15" x14ac:dyDescent="0.15"/>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5" width="14.1640625" style="1" bestFit="1" customWidth="1"/>
    <col min="126"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4.1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15">
      <c r="A1" s="196" t="s">
        <v>49</v>
      </c>
      <c r="B1" s="196"/>
      <c r="C1" s="196"/>
      <c r="D1" s="196"/>
      <c r="E1" s="196"/>
      <c r="F1" s="196"/>
      <c r="G1" s="196"/>
      <c r="H1" s="196"/>
      <c r="I1" s="196"/>
      <c r="J1" s="196"/>
      <c r="K1" s="196"/>
      <c r="L1" s="196"/>
      <c r="M1" s="196"/>
      <c r="N1" s="196"/>
      <c r="O1" s="196"/>
      <c r="P1" s="196"/>
      <c r="Q1" s="196"/>
      <c r="R1" s="196"/>
      <c r="S1" s="196"/>
      <c r="T1" s="196"/>
      <c r="U1" s="196"/>
      <c r="W1" s="197" t="s">
        <v>426</v>
      </c>
      <c r="X1" s="197"/>
      <c r="Y1" s="197"/>
      <c r="Z1" s="197"/>
      <c r="AA1" s="197"/>
      <c r="AB1" s="197"/>
      <c r="AC1" s="197"/>
      <c r="AD1" s="197"/>
      <c r="AE1" s="197"/>
      <c r="AF1" s="197"/>
      <c r="AG1" s="197"/>
      <c r="AH1" s="197"/>
      <c r="AI1" s="197"/>
      <c r="AJ1" s="197"/>
      <c r="AK1" s="197"/>
      <c r="AL1" s="197"/>
      <c r="AM1" s="197"/>
      <c r="AN1" s="197"/>
      <c r="AO1" s="197"/>
      <c r="AP1" s="197"/>
      <c r="AQ1" s="197"/>
      <c r="AR1" s="48"/>
      <c r="AS1" s="191" t="s">
        <v>425</v>
      </c>
      <c r="AT1" s="191"/>
      <c r="AU1" s="191"/>
      <c r="AV1" s="191"/>
      <c r="AW1" s="191"/>
      <c r="AX1" s="191"/>
      <c r="AY1" s="191"/>
      <c r="AZ1" s="191"/>
      <c r="BA1" s="191"/>
      <c r="BB1" s="191"/>
      <c r="BC1" s="191"/>
      <c r="BD1" s="191"/>
      <c r="BE1" s="191"/>
      <c r="BF1" s="191"/>
      <c r="BG1" s="191"/>
      <c r="BH1" s="191"/>
      <c r="BI1" s="191"/>
      <c r="BJ1" s="191"/>
      <c r="BK1" s="191"/>
      <c r="BL1" s="191"/>
      <c r="BM1" s="191"/>
      <c r="BN1" s="48"/>
      <c r="BO1" s="197" t="s">
        <v>424</v>
      </c>
      <c r="BP1" s="198"/>
      <c r="BQ1" s="198"/>
      <c r="BR1" s="198"/>
      <c r="BS1" s="198"/>
      <c r="BT1" s="198"/>
      <c r="BU1" s="198"/>
      <c r="BV1" s="198"/>
      <c r="BW1" s="198"/>
      <c r="BX1" s="198"/>
      <c r="BY1" s="198"/>
      <c r="BZ1" s="198"/>
      <c r="CA1" s="198"/>
      <c r="CB1" s="198"/>
      <c r="CC1" s="198"/>
      <c r="CD1" s="198"/>
      <c r="CE1" s="198"/>
      <c r="CF1" s="198"/>
      <c r="CG1" s="198"/>
      <c r="CH1" s="198"/>
      <c r="CI1" s="198"/>
      <c r="CJ1" s="48"/>
      <c r="CK1" s="191" t="s">
        <v>427</v>
      </c>
      <c r="CL1" s="191"/>
      <c r="CM1" s="191"/>
      <c r="CN1" s="191"/>
      <c r="CO1" s="191"/>
      <c r="CP1" s="191"/>
      <c r="CQ1" s="191"/>
      <c r="CR1" s="191"/>
      <c r="CS1" s="191"/>
      <c r="CT1" s="191"/>
      <c r="CU1" s="191"/>
      <c r="CV1" s="191"/>
      <c r="CW1" s="191"/>
      <c r="CX1" s="191"/>
      <c r="CY1" s="191"/>
      <c r="CZ1" s="191"/>
      <c r="DA1" s="191"/>
      <c r="DB1" s="191"/>
      <c r="DC1" s="191"/>
      <c r="DD1" s="191"/>
      <c r="DE1" s="191"/>
      <c r="DF1" s="49"/>
      <c r="DG1" s="49"/>
      <c r="DH1" s="189" t="s">
        <v>50</v>
      </c>
      <c r="DI1" s="190"/>
      <c r="DJ1" s="190"/>
      <c r="DK1" s="190"/>
      <c r="DL1" s="190"/>
      <c r="DM1" s="190"/>
      <c r="DN1" s="190"/>
      <c r="DO1" s="190"/>
      <c r="DP1" s="190"/>
      <c r="DQ1" s="190"/>
      <c r="DR1" s="190"/>
      <c r="DS1" s="190"/>
      <c r="DT1" s="190"/>
      <c r="DU1" s="190"/>
      <c r="DV1" s="190"/>
      <c r="DW1" s="190"/>
      <c r="DX1" s="190"/>
      <c r="DY1" s="190"/>
      <c r="DZ1" s="190"/>
      <c r="EA1" s="190"/>
      <c r="EB1" s="50"/>
      <c r="EC1" s="192" t="s">
        <v>509</v>
      </c>
      <c r="ED1" s="193"/>
      <c r="EE1" s="193"/>
      <c r="EF1" s="193"/>
      <c r="EG1" s="193"/>
      <c r="EH1" s="193"/>
      <c r="EI1" s="193"/>
      <c r="EJ1" s="193"/>
      <c r="EK1" s="193"/>
      <c r="EL1" s="193"/>
      <c r="EM1" s="193"/>
      <c r="EN1" s="193"/>
      <c r="EO1" s="193"/>
      <c r="EP1" s="193"/>
      <c r="EQ1" s="193"/>
      <c r="ER1" s="193"/>
      <c r="ES1" s="193"/>
      <c r="ET1" s="193"/>
      <c r="EU1" s="193"/>
      <c r="EV1" s="193"/>
      <c r="EW1" s="193"/>
      <c r="EX1" s="193"/>
      <c r="EY1" s="194"/>
    </row>
    <row r="2" spans="1:157" x14ac:dyDescent="0.15">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15">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29172895</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0.51289377289377303</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0.50198580044257513</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4" si="70">CD3*AL3</f>
        <v>9151905.2767765578</v>
      </c>
      <c r="DW3" s="132">
        <f t="shared" ref="DW3:DW4" si="71">CE3*AM3</f>
        <v>12742086.801620878</v>
      </c>
      <c r="DX3" s="132">
        <f t="shared" ref="DX3:DX4" si="72">CF3*AN3</f>
        <v>11693060.26145188</v>
      </c>
      <c r="DY3" s="132">
        <f t="shared" ref="DY3:DY4" si="73">CG3*AO3</f>
        <v>12511552.156467818</v>
      </c>
      <c r="DZ3" s="132">
        <f t="shared" ref="DZ3:DZ4" si="74">CH3*AP3</f>
        <v>14644379.047802197</v>
      </c>
      <c r="EA3" s="77">
        <f>AVERAGE(DU3:DY3)</f>
        <v>10625686.481358666</v>
      </c>
      <c r="EB3" s="50"/>
      <c r="EC3" s="59" t="s">
        <v>481</v>
      </c>
      <c r="ED3" s="151">
        <f>SUM(B3:B16)</f>
        <v>35408141</v>
      </c>
      <c r="EE3" s="151">
        <f t="shared" ref="EE3:EW3" si="75">SUM(C3:C16)</f>
        <v>34883161</v>
      </c>
      <c r="EF3" s="151">
        <f t="shared" si="75"/>
        <v>21901610</v>
      </c>
      <c r="EG3" s="151">
        <f t="shared" si="75"/>
        <v>24108646</v>
      </c>
      <c r="EH3" s="151">
        <f t="shared" si="75"/>
        <v>35791060</v>
      </c>
      <c r="EI3" s="151">
        <f t="shared" si="75"/>
        <v>33112760</v>
      </c>
      <c r="EJ3" s="151">
        <f t="shared" si="75"/>
        <v>34968080</v>
      </c>
      <c r="EK3" s="151">
        <f t="shared" si="75"/>
        <v>31885991</v>
      </c>
      <c r="EL3" s="151">
        <f t="shared" si="75"/>
        <v>38946898</v>
      </c>
      <c r="EM3" s="151">
        <f t="shared" si="75"/>
        <v>43591782</v>
      </c>
      <c r="EN3" s="151">
        <f t="shared" si="75"/>
        <v>51572181</v>
      </c>
      <c r="EO3" s="151">
        <f t="shared" si="75"/>
        <v>63128300</v>
      </c>
      <c r="EP3" s="151">
        <f t="shared" si="75"/>
        <v>28667147</v>
      </c>
      <c r="EQ3" s="151">
        <f t="shared" si="75"/>
        <v>50656828</v>
      </c>
      <c r="ER3" s="151">
        <f t="shared" si="75"/>
        <v>52492933</v>
      </c>
      <c r="ES3" s="151">
        <f t="shared" si="75"/>
        <v>70717142</v>
      </c>
      <c r="ET3" s="151">
        <f t="shared" si="75"/>
        <v>68537628</v>
      </c>
      <c r="EU3" s="151">
        <f t="shared" si="75"/>
        <v>75380556</v>
      </c>
      <c r="EV3" s="151">
        <f t="shared" si="75"/>
        <v>76358076</v>
      </c>
      <c r="EW3" s="151">
        <f t="shared" si="75"/>
        <v>63557017.400000006</v>
      </c>
      <c r="EX3" s="152">
        <f>(EV3-EU3)/EU3</f>
        <v>1.2967800343632381E-2</v>
      </c>
      <c r="EY3" s="153">
        <f>(EV3-EW3)/EW3</f>
        <v>0.20141062503666185</v>
      </c>
      <c r="FA3" s="146"/>
    </row>
    <row r="4" spans="1:157" x14ac:dyDescent="0.15">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5976274</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0.51289377289377303</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0.46685166956504326</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3065193.7197069605</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22028480.528578758</v>
      </c>
      <c r="EA4" s="88">
        <f t="shared" ref="EA4:EA54" si="123">AVERAGE(DU4:DY4)</f>
        <v>12353726.157014202</v>
      </c>
      <c r="EB4" s="50"/>
      <c r="EC4" s="59" t="s">
        <v>507</v>
      </c>
      <c r="ED4" s="154">
        <f>SUM(CL3:CL16)</f>
        <v>6671367.5192272728</v>
      </c>
      <c r="EE4" s="154">
        <f t="shared" ref="EE4:EW4" si="124">SUM(CM3:CM16)</f>
        <v>6282759.7298333338</v>
      </c>
      <c r="EF4" s="154">
        <f t="shared" si="124"/>
        <v>7892387.538333334</v>
      </c>
      <c r="EG4" s="154">
        <f t="shared" si="124"/>
        <v>5407353.0231428575</v>
      </c>
      <c r="EH4" s="154">
        <f t="shared" si="124"/>
        <v>10707446.683333334</v>
      </c>
      <c r="EI4" s="154">
        <f t="shared" si="124"/>
        <v>10522648.383863635</v>
      </c>
      <c r="EJ4" s="154">
        <f t="shared" si="124"/>
        <v>7152279.8742857138</v>
      </c>
      <c r="EK4" s="154">
        <f t="shared" si="124"/>
        <v>8304051.8810940171</v>
      </c>
      <c r="EL4" s="154">
        <f t="shared" si="124"/>
        <v>17738446.270648357</v>
      </c>
      <c r="EM4" s="154">
        <f t="shared" si="124"/>
        <v>21506297.276666667</v>
      </c>
      <c r="EN4" s="154">
        <f t="shared" si="124"/>
        <v>11755395.203797981</v>
      </c>
      <c r="EO4" s="154">
        <f t="shared" si="124"/>
        <v>22414267.943519812</v>
      </c>
      <c r="EP4" s="154">
        <f t="shared" si="124"/>
        <v>11933266.801968032</v>
      </c>
      <c r="EQ4" s="154">
        <f t="shared" si="124"/>
        <v>16220240.597142858</v>
      </c>
      <c r="ER4" s="154">
        <f t="shared" si="124"/>
        <v>17606658.284322347</v>
      </c>
      <c r="ES4" s="154">
        <f t="shared" si="124"/>
        <v>24912974.476014521</v>
      </c>
      <c r="ET4" s="154">
        <f t="shared" si="124"/>
        <v>25284740.017026685</v>
      </c>
      <c r="EU4" s="154">
        <f t="shared" si="124"/>
        <v>30872449.817357928</v>
      </c>
      <c r="EV4" s="154">
        <f t="shared" si="124"/>
        <v>36672859.576380953</v>
      </c>
      <c r="EW4" s="154">
        <f t="shared" si="124"/>
        <v>22979412.638372865</v>
      </c>
      <c r="EX4" s="152">
        <f>(EV4-EU4)/EU4</f>
        <v>0.18788304113662418</v>
      </c>
      <c r="EY4" s="153">
        <f>(EV4-EW4)/EW4</f>
        <v>0.59590065044315688</v>
      </c>
      <c r="FA4" s="146"/>
    </row>
    <row r="5" spans="1:157" ht="16" thickBot="1" x14ac:dyDescent="0.2">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3">SUMPRODUCT(BG5:BK5,O5:S5)/SUM(O5:S5)</f>
        <v>0.37049374900836413</v>
      </c>
      <c r="BN5" s="74"/>
      <c r="BO5" s="83" t="s">
        <v>430</v>
      </c>
      <c r="BP5" s="129">
        <f t="shared" ref="BP5" si="144">SUMPRODUCT(AT17:AT23,B17:B23)/SUM(B17:B23)</f>
        <v>0.26570519180579255</v>
      </c>
      <c r="BQ5" s="129">
        <f t="shared" ref="BQ5" si="145">SUMPRODUCT(AU17:AU23,C17:C23)/SUM(C17:C23)</f>
        <v>0.21731885340690527</v>
      </c>
      <c r="BR5" s="129">
        <f t="shared" ref="BR5" si="146">SUMPRODUCT(AV17:AV23,D17:D23)/SUM(D17:D23)</f>
        <v>0.43602462867745279</v>
      </c>
      <c r="BS5" s="129">
        <f t="shared" ref="BS5" si="147">SUMPRODUCT(AW17:AW23,E17:E23)/SUM(E17:E23)</f>
        <v>0.3132305402657608</v>
      </c>
      <c r="BT5" s="129">
        <f t="shared" ref="BT5" si="148">SUMPRODUCT(AX17:AX23,F17:F23)/SUM(F17:F23)</f>
        <v>0.26957828974901571</v>
      </c>
      <c r="BU5" s="129">
        <f t="shared" ref="BU5" si="149">SUMPRODUCT(AY17:AY23,G17:G23)/SUM(G17:G23)</f>
        <v>0.25982970292927476</v>
      </c>
      <c r="BV5" s="129">
        <f t="shared" ref="BV5" si="150">SUMPRODUCT(AZ17:AZ23,H17:H23)/SUM(H17:H23)</f>
        <v>0.24571325765581814</v>
      </c>
      <c r="BW5" s="129">
        <f t="shared" ref="BW5" si="151">SUMPRODUCT(BA17:BA23,I17:I23)/SUM(I17:I23)</f>
        <v>0.30864339358989884</v>
      </c>
      <c r="BX5" s="129">
        <f t="shared" ref="BX5" si="152">SUMPRODUCT(BB17:BB23,J17:J23)/SUM(J17:J23)</f>
        <v>0.37428057690033351</v>
      </c>
      <c r="BY5" s="129">
        <f t="shared" ref="BY5" si="153">SUMPRODUCT(BC17:BC23,K17:K23)/SUM(K17:K23)</f>
        <v>0.50333333333333341</v>
      </c>
      <c r="BZ5" s="129">
        <f t="shared" ref="BZ5" si="154">SUMPRODUCT(BD17:BD23,L17:L23)/SUM(L17:L23)</f>
        <v>0.23200000000000007</v>
      </c>
      <c r="CA5" s="129">
        <f t="shared" ref="CA5" si="155">SUMPRODUCT(BE17:BE23,M17:M23)/SUM(M17:M23)</f>
        <v>0.26621101962251997</v>
      </c>
      <c r="CB5" s="129">
        <f t="shared" ref="CB5" si="156">SUMPRODUCT(BF17:BF23,N17:N23)/SUM(N17:N23)</f>
        <v>0.49702987010617383</v>
      </c>
      <c r="CC5" s="129">
        <f t="shared" ref="CC5" si="157">SUMPRODUCT(BG17:BG23,O17:O23)/SUM(O17:O23)</f>
        <v>0.32571598327671081</v>
      </c>
      <c r="CD5" s="129">
        <f t="shared" ref="CD5" si="158">SUMPRODUCT(BH17:BH23,P17:P23)/SUM(P17:P23)</f>
        <v>0.32272034808131894</v>
      </c>
      <c r="CE5" s="129">
        <f t="shared" ref="CE5" si="159">SUMPRODUCT(BI17:BI23,Q17:Q23)/SUM(Q17:Q23)</f>
        <v>0.34745482941143258</v>
      </c>
      <c r="CF5" s="129">
        <f t="shared" ref="CF5" si="160">SUMPRODUCT(BJ17:BJ23,R17:R23)/SUM(R17:R23)</f>
        <v>0.36577306075527677</v>
      </c>
      <c r="CG5" s="129">
        <f t="shared" ref="CG5" si="161">SUMPRODUCT(BK17:BK23,S17:S23)/SUM(S17:S23)</f>
        <v>0.41511980610411719</v>
      </c>
      <c r="CH5" s="129"/>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ref="DV4:DV54" si="162">CD5*AL5</f>
        <v>7048712.6186355315</v>
      </c>
      <c r="DW5" s="76">
        <f t="shared" ref="DW4:DW54" si="163">CE5*AM5</f>
        <v>11527022.438621923</v>
      </c>
      <c r="DX5" s="76">
        <f t="shared" ref="DX4:DX54" si="164">CF5*AN5</f>
        <v>11810049.860729273</v>
      </c>
      <c r="DY5" s="76">
        <f t="shared" ref="DY4:DY54" si="165">CG5*AO5</f>
        <v>12543009.328879118</v>
      </c>
      <c r="DZ5" s="76"/>
      <c r="EA5" s="88">
        <f t="shared" si="123"/>
        <v>10818536.442706501</v>
      </c>
      <c r="EB5" s="50"/>
      <c r="EC5" s="90" t="s">
        <v>506</v>
      </c>
      <c r="ED5" s="155">
        <f t="shared" ref="ED5:EW5" si="166">ED4/ED3</f>
        <v>0.18841337982774281</v>
      </c>
      <c r="EE5" s="155">
        <f t="shared" ref="EE5:EV5" si="167">EE4/EE3</f>
        <v>0.18010866990618579</v>
      </c>
      <c r="EF5" s="155">
        <f t="shared" si="167"/>
        <v>0.36035650065604008</v>
      </c>
      <c r="EG5" s="155">
        <f t="shared" si="167"/>
        <v>0.22429102916616958</v>
      </c>
      <c r="EH5" s="155">
        <f t="shared" si="167"/>
        <v>0.29916539726214686</v>
      </c>
      <c r="EI5" s="155">
        <f t="shared" si="167"/>
        <v>0.31778228042191697</v>
      </c>
      <c r="EJ5" s="155">
        <f t="shared" si="167"/>
        <v>0.20453739165220722</v>
      </c>
      <c r="EK5" s="155">
        <f t="shared" si="167"/>
        <v>0.26042947453300158</v>
      </c>
      <c r="EL5" s="155">
        <f t="shared" si="167"/>
        <v>0.45545209455829722</v>
      </c>
      <c r="EM5" s="155">
        <f t="shared" si="167"/>
        <v>0.49335668995286008</v>
      </c>
      <c r="EN5" s="155">
        <f t="shared" si="167"/>
        <v>0.22794062566013992</v>
      </c>
      <c r="EO5" s="155">
        <f t="shared" si="167"/>
        <v>0.35505895047894226</v>
      </c>
      <c r="EP5" s="155">
        <f t="shared" si="167"/>
        <v>0.41626977396697457</v>
      </c>
      <c r="EQ5" s="155">
        <f t="shared" si="167"/>
        <v>0.32019850506910652</v>
      </c>
      <c r="ER5" s="155">
        <f t="shared" si="167"/>
        <v>0.3354100690910593</v>
      </c>
      <c r="ES5" s="155">
        <f t="shared" si="167"/>
        <v>0.35229045987201407</v>
      </c>
      <c r="ET5" s="155">
        <f t="shared" si="167"/>
        <v>0.36891764064298643</v>
      </c>
      <c r="EU5" s="155">
        <f t="shared" si="167"/>
        <v>0.4095545516718917</v>
      </c>
      <c r="EV5" s="155">
        <f t="shared" si="167"/>
        <v>0.48027479865235151</v>
      </c>
      <c r="EW5" s="155">
        <f t="shared" si="166"/>
        <v>0.36155586870526846</v>
      </c>
      <c r="EX5" s="156">
        <f>(EV5-EU5)/EU5</f>
        <v>0.17267601273570082</v>
      </c>
      <c r="EY5" s="157">
        <f>(EV5-EW5)/EW5</f>
        <v>0.32835569886395577</v>
      </c>
      <c r="FA5" s="146"/>
    </row>
    <row r="6" spans="1:157" x14ac:dyDescent="0.15">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8">SUM(B24:B30)</f>
        <v>19229720</v>
      </c>
      <c r="Y6" s="70">
        <f t="shared" ref="Y6" si="169">SUM(C24:C30)</f>
        <v>28797048</v>
      </c>
      <c r="Z6" s="70">
        <f t="shared" ref="Z6" si="170">SUM(D24:D30)</f>
        <v>14874127</v>
      </c>
      <c r="AA6" s="70">
        <f t="shared" ref="AA6" si="171">SUM(E24:E30)</f>
        <v>15725999</v>
      </c>
      <c r="AB6" s="70">
        <f t="shared" ref="AB6" si="172">SUM(F24:F30)</f>
        <v>17586009</v>
      </c>
      <c r="AC6" s="70">
        <f t="shared" ref="AC6" si="173">SUM(G24:G30)</f>
        <v>17577135</v>
      </c>
      <c r="AD6" s="70">
        <f t="shared" ref="AD6" si="174">SUM(H24:H30)</f>
        <v>16383675</v>
      </c>
      <c r="AE6" s="70">
        <f t="shared" ref="AE6" si="175">SUM(I24:I30)</f>
        <v>13796293</v>
      </c>
      <c r="AF6" s="70">
        <f t="shared" ref="AF6" si="176">SUM(J24:J30)</f>
        <v>19730942</v>
      </c>
      <c r="AG6" s="70">
        <f t="shared" ref="AG6" si="177">SUM(K24:K30)</f>
        <v>30037928</v>
      </c>
      <c r="AH6" s="70">
        <f t="shared" ref="AH6" si="178">SUM(L24:L30)</f>
        <v>35672491</v>
      </c>
      <c r="AI6" s="70">
        <f t="shared" ref="AI6" si="179">SUM(M24:M30)</f>
        <v>22464227</v>
      </c>
      <c r="AJ6" s="70">
        <f t="shared" ref="AJ6" si="180">SUM(N24:N30)</f>
        <v>36485054</v>
      </c>
      <c r="AK6" s="70">
        <f t="shared" ref="AK6" si="181">SUM(O24:O30)</f>
        <v>33358648</v>
      </c>
      <c r="AL6" s="70">
        <f t="shared" ref="AL6" si="182">SUM(P24:P30)</f>
        <v>38087279</v>
      </c>
      <c r="AM6" s="70">
        <f t="shared" ref="AM6" si="183">SUM(Q24:Q30)</f>
        <v>38479509</v>
      </c>
      <c r="AN6" s="70">
        <f t="shared" ref="AN6" si="184">SUM(R24:R30)</f>
        <v>45322926</v>
      </c>
      <c r="AO6" s="70">
        <f t="shared" ref="AO6" si="185">SUM(S24:S30)</f>
        <v>49106418</v>
      </c>
      <c r="AP6" s="70"/>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3"/>
        <v>0.36145769634445585</v>
      </c>
      <c r="BN6" s="74"/>
      <c r="BO6" s="83" t="s">
        <v>431</v>
      </c>
      <c r="BP6" s="129">
        <f t="shared" ref="BP6" si="186">SUMPRODUCT(AT24:AT30,B24:B30)/SUM(B24:B30)</f>
        <v>0.31174753763263735</v>
      </c>
      <c r="BQ6" s="129">
        <f t="shared" ref="BQ6" si="187">SUMPRODUCT(AU24:AU30,C24:C30)/SUM(C24:C30)</f>
        <v>0.22782347937191336</v>
      </c>
      <c r="BR6" s="129">
        <f t="shared" ref="BR6" si="188">SUMPRODUCT(AV24:AV30,D24:D30)/SUM(D24:D30)</f>
        <v>0.45870152352470833</v>
      </c>
      <c r="BS6" s="129">
        <f t="shared" ref="BS6" si="189">SUMPRODUCT(AW24:AW30,E24:E30)/SUM(E24:E30)</f>
        <v>0.36742623708977851</v>
      </c>
      <c r="BT6" s="129">
        <f t="shared" ref="BT6" si="190">SUMPRODUCT(AX24:AX30,F24:F30)/SUM(F24:F30)</f>
        <v>0.21742536092456333</v>
      </c>
      <c r="BU6" s="129">
        <f t="shared" ref="BU6" si="191">SUMPRODUCT(AY24:AY30,G24:G30)/SUM(G24:G30)</f>
        <v>0.22706571199665729</v>
      </c>
      <c r="BV6" s="129">
        <f t="shared" ref="BV6" si="192">SUMPRODUCT(AZ24:AZ30,H24:H30)/SUM(H24:H30)</f>
        <v>0.34561987710327507</v>
      </c>
      <c r="BW6" s="129">
        <f t="shared" ref="BW6" si="193">SUMPRODUCT(BA24:BA30,I24:I30)/SUM(I24:I30)</f>
        <v>0.42134616997367458</v>
      </c>
      <c r="BX6" s="129">
        <f t="shared" ref="BX6" si="194">SUMPRODUCT(BB24:BB30,J24:J30)/SUM(J24:J30)</f>
        <v>0.34054488063235128</v>
      </c>
      <c r="BY6" s="129">
        <f t="shared" ref="BY6" si="195">SUMPRODUCT(BC24:BC30,K24:K30)/SUM(K24:K30)</f>
        <v>0.46974707310038161</v>
      </c>
      <c r="BZ6" s="129">
        <f t="shared" ref="BZ6" si="196">SUMPRODUCT(BD24:BD30,L24:L30)/SUM(L24:L30)</f>
        <v>0.23726901948823056</v>
      </c>
      <c r="CA6" s="129">
        <f t="shared" ref="CA6" si="197">SUMPRODUCT(BE24:BE30,M24:M30)/SUM(M24:M30)</f>
        <v>0.23859708923207174</v>
      </c>
      <c r="CB6" s="129">
        <f t="shared" ref="CB6" si="198">SUMPRODUCT(BF24:BF30,N24:N30)/SUM(N24:N30)</f>
        <v>0.51609399454466531</v>
      </c>
      <c r="CC6" s="129">
        <f t="shared" ref="CC6" si="199">SUMPRODUCT(BG24:BG30,O24:O30)/SUM(O24:O30)</f>
        <v>0.32793320452382307</v>
      </c>
      <c r="CD6" s="129">
        <f t="shared" ref="CD6" si="200">SUMPRODUCT(BH24:BH30,P24:P30)/SUM(P24:P30)</f>
        <v>0.34817861269827549</v>
      </c>
      <c r="CE6" s="129">
        <f t="shared" ref="CE6" si="201">SUMPRODUCT(BI24:BI30,Q24:Q30)/SUM(Q24:Q30)</f>
        <v>0.34095886423990324</v>
      </c>
      <c r="CF6" s="129">
        <f t="shared" ref="CF6" si="202">SUMPRODUCT(BJ24:BJ30,R24:R30)/SUM(R24:R30)</f>
        <v>0.36129717421130786</v>
      </c>
      <c r="CG6" s="129">
        <f t="shared" ref="CG6" si="203">SUMPRODUCT(BK24:BK30,S24:S30)/SUM(S24:S30)</f>
        <v>0.43766393731318598</v>
      </c>
      <c r="CH6" s="129"/>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162"/>
        <v>13261175.963672161</v>
      </c>
      <c r="DW6" s="76">
        <f t="shared" si="163"/>
        <v>13119929.685149135</v>
      </c>
      <c r="DX6" s="76">
        <f t="shared" si="164"/>
        <v>16375045.090788214</v>
      </c>
      <c r="DY6" s="76">
        <f t="shared" si="165"/>
        <v>21492108.249227107</v>
      </c>
      <c r="DZ6" s="76"/>
      <c r="EA6" s="88">
        <f t="shared" si="123"/>
        <v>15037533.465211768</v>
      </c>
      <c r="EB6" s="50"/>
      <c r="EC6" s="50"/>
      <c r="EX6" s="1"/>
    </row>
    <row r="7" spans="1:157" ht="16" thickBot="1" x14ac:dyDescent="0.2">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3"/>
        <v>0.37176071560069401</v>
      </c>
      <c r="BN7" s="74"/>
      <c r="BO7" s="83" t="s">
        <v>432</v>
      </c>
      <c r="BP7" s="129">
        <f t="shared" ref="BP7" si="222">SUMPRODUCT(AT31:AT37,B31:B37)/SUM(B31:B37)</f>
        <v>0.33111807933846649</v>
      </c>
      <c r="BQ7" s="129">
        <f t="shared" ref="BQ7" si="223">SUMPRODUCT(AU31:AU37,C31:C37)/SUM(C31:C37)</f>
        <v>0.22209943674173488</v>
      </c>
      <c r="BR7" s="129">
        <f t="shared" ref="BR7" si="224">SUMPRODUCT(AV31:AV37,D31:D37)/SUM(D31:D37)</f>
        <v>0.47373406846590088</v>
      </c>
      <c r="BS7" s="129">
        <f t="shared" ref="BS7" si="225">SUMPRODUCT(AW31:AW37,E31:E37)/SUM(E31:E37)</f>
        <v>0.39040753964746494</v>
      </c>
      <c r="BT7" s="129">
        <f t="shared" ref="BT7" si="226">SUMPRODUCT(AX31:AX37,F31:F37)/SUM(F31:F37)</f>
        <v>0.18902738049403062</v>
      </c>
      <c r="BU7" s="129">
        <f t="shared" ref="BU7" si="227">SUMPRODUCT(AY31:AY37,G31:G37)/SUM(G31:G37)</f>
        <v>0.21474962946093612</v>
      </c>
      <c r="BV7" s="129">
        <f t="shared" ref="BV7" si="228">SUMPRODUCT(AZ31:AZ37,H31:H37)/SUM(H31:H37)</f>
        <v>0.37829580276023816</v>
      </c>
      <c r="BW7" s="129">
        <f t="shared" ref="BW7" si="229">SUMPRODUCT(BA31:BA37,I31:I37)/SUM(I31:I37)</f>
        <v>0.50481747325738224</v>
      </c>
      <c r="BX7" s="129">
        <f t="shared" ref="BX7" si="230">SUMPRODUCT(BB31:BB37,J31:J37)/SUM(J31:J37)</f>
        <v>0.31596382292981262</v>
      </c>
      <c r="BY7" s="129">
        <f t="shared" ref="BY7" si="231">SUMPRODUCT(BC31:BC37,K31:K37)/SUM(K31:K37)</f>
        <v>0.44714600648333941</v>
      </c>
      <c r="BZ7" s="129">
        <f t="shared" ref="BZ7" si="232">SUMPRODUCT(BD31:BD37,L31:L37)/SUM(L31:L37)</f>
        <v>0.28219358664333344</v>
      </c>
      <c r="CA7" s="129">
        <f t="shared" ref="CA7" si="233">SUMPRODUCT(BE31:BE37,M31:M37)/SUM(M31:M37)</f>
        <v>0.23425491879832103</v>
      </c>
      <c r="CB7" s="129">
        <f t="shared" ref="CB7" si="234">SUMPRODUCT(BF31:BF37,N31:N37)/SUM(N31:N37)</f>
        <v>0.49893272160043284</v>
      </c>
      <c r="CC7" s="129">
        <f t="shared" ref="CC7" si="235">SUMPRODUCT(BG31:BG37,O31:O37)/SUM(O31:O37)</f>
        <v>0.34662033448026208</v>
      </c>
      <c r="CD7" s="129">
        <f t="shared" ref="CD7" si="236">SUMPRODUCT(BH31:BH37,P31:P37)/SUM(P31:P37)</f>
        <v>0.32285936905047952</v>
      </c>
      <c r="CE7" s="129">
        <f t="shared" ref="CE7" si="237">SUMPRODUCT(BI31:BI37,Q31:Q37)/SUM(Q31:Q37)</f>
        <v>0.33244454499322618</v>
      </c>
      <c r="CF7" s="129">
        <f t="shared" ref="CF7" si="238">SUMPRODUCT(BJ31:BJ37,R31:R37)/SUM(R31:R37)</f>
        <v>0.38218147204517794</v>
      </c>
      <c r="CG7" s="129">
        <f t="shared" ref="CG7" si="239">SUMPRODUCT(BK31:BK37,S31:S37)/SUM(S31:S37)</f>
        <v>0.43063479557177792</v>
      </c>
      <c r="CH7" s="129"/>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162"/>
        <v>13455857.707103454</v>
      </c>
      <c r="DW7" s="76">
        <f t="shared" si="163"/>
        <v>11753739.121173467</v>
      </c>
      <c r="DX7" s="76">
        <f t="shared" si="164"/>
        <v>12853829.955549285</v>
      </c>
      <c r="DY7" s="76">
        <f t="shared" si="165"/>
        <v>15401401.542269228</v>
      </c>
      <c r="DZ7" s="76"/>
      <c r="EA7" s="88">
        <f t="shared" si="123"/>
        <v>12649108.30275755</v>
      </c>
      <c r="EB7" s="50"/>
      <c r="EC7" s="50"/>
      <c r="EX7" s="1"/>
    </row>
    <row r="8" spans="1:157" x14ac:dyDescent="0.15">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0">SUM(B38:B44)</f>
        <v>16527173</v>
      </c>
      <c r="Y8" s="70">
        <f t="shared" ref="Y8" si="241">SUM(C38:C44)</f>
        <v>22804227</v>
      </c>
      <c r="Z8" s="70">
        <f t="shared" ref="Z8" si="242">SUM(D38:D44)</f>
        <v>19586366</v>
      </c>
      <c r="AA8" s="70">
        <f t="shared" ref="AA8" si="243">SUM(E38:E44)</f>
        <v>13043273</v>
      </c>
      <c r="AB8" s="70">
        <f t="shared" ref="AB8" si="244">SUM(F38:F44)</f>
        <v>18744296</v>
      </c>
      <c r="AC8" s="70">
        <f t="shared" ref="AC8" si="245">SUM(G38:G44)</f>
        <v>11583750</v>
      </c>
      <c r="AD8" s="70">
        <f t="shared" ref="AD8" si="246">SUM(H38:H44)</f>
        <v>14425848</v>
      </c>
      <c r="AE8" s="70">
        <f t="shared" ref="AE8" si="247">SUM(I38:I44)</f>
        <v>14631740</v>
      </c>
      <c r="AF8" s="70">
        <f t="shared" ref="AF8" si="248">SUM(J38:J44)</f>
        <v>22826522</v>
      </c>
      <c r="AG8" s="70">
        <f t="shared" ref="AG8" si="249">SUM(K38:K44)</f>
        <v>24847264</v>
      </c>
      <c r="AH8" s="70">
        <f t="shared" ref="AH8" si="250">SUM(L38:L44)</f>
        <v>41431816</v>
      </c>
      <c r="AI8" s="70">
        <f t="shared" ref="AI8" si="251">SUM(M38:M44)</f>
        <v>30510252</v>
      </c>
      <c r="AJ8" s="70">
        <f t="shared" ref="AJ8" si="252">SUM(N38:N44)</f>
        <v>29782299</v>
      </c>
      <c r="AK8" s="70">
        <f t="shared" ref="AK8" si="253">SUM(O38:O44)</f>
        <v>21137939</v>
      </c>
      <c r="AL8" s="70">
        <f t="shared" ref="AL8" si="254">SUM(P38:P44)</f>
        <v>40222492</v>
      </c>
      <c r="AM8" s="70">
        <f t="shared" ref="AM8" si="255">SUM(Q38:Q44)</f>
        <v>32420715</v>
      </c>
      <c r="AN8" s="70">
        <f t="shared" ref="AN8" si="256">SUM(R38:R44)</f>
        <v>45107368</v>
      </c>
      <c r="AO8" s="70">
        <f t="shared" ref="AO8" si="257">SUM(S38:S44)</f>
        <v>31147382</v>
      </c>
      <c r="AP8" s="70"/>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3"/>
        <v>0.35174670816235526</v>
      </c>
      <c r="BN8" s="74"/>
      <c r="BO8" s="83" t="s">
        <v>433</v>
      </c>
      <c r="BP8" s="129">
        <f t="shared" ref="BP8" si="258">SUMPRODUCT(AT38:AT44,B38:B44)/SUM(B38:B44)</f>
        <v>0.31181181825890758</v>
      </c>
      <c r="BQ8" s="129">
        <f t="shared" ref="BQ8" si="259">SUMPRODUCT(AU38:AU44,C38:C44)/SUM(C38:C44)</f>
        <v>0.19440712898061871</v>
      </c>
      <c r="BR8" s="129">
        <f t="shared" ref="BR8" si="260">SUMPRODUCT(AV38:AV44,D38:D44)/SUM(D38:D44)</f>
        <v>0.4454767975675869</v>
      </c>
      <c r="BS8" s="129">
        <f t="shared" ref="BS8" si="261">SUMPRODUCT(AW38:AW44,E38:E44)/SUM(E38:E44)</f>
        <v>0.40489762551674474</v>
      </c>
      <c r="BT8" s="129">
        <f t="shared" ref="BT8" si="262">SUMPRODUCT(AX38:AX44,F38:F44)/SUM(F38:F44)</f>
        <v>0.19299681137641694</v>
      </c>
      <c r="BU8" s="129">
        <f t="shared" ref="BU8" si="263">SUMPRODUCT(AY38:AY44,G38:G44)/SUM(G38:G44)</f>
        <v>0.2720912255066037</v>
      </c>
      <c r="BV8" s="129">
        <f t="shared" ref="BV8" si="264">SUMPRODUCT(AZ38:AZ44,H38:H44)/SUM(H38:H44)</f>
        <v>0.42479488900756474</v>
      </c>
      <c r="BW8" s="129">
        <f t="shared" ref="BW8" si="265">SUMPRODUCT(BA38:BA44,I38:I44)/SUM(I38:I44)</f>
        <v>0.54615384615384599</v>
      </c>
      <c r="BX8" s="129">
        <f t="shared" ref="BX8" si="266">SUMPRODUCT(BB38:BB44,J38:J44)/SUM(J38:J44)</f>
        <v>0.25634129594638078</v>
      </c>
      <c r="BY8" s="129">
        <f t="shared" ref="BY8" si="267">SUMPRODUCT(BC38:BC44,K38:K44)/SUM(K38:K44)</f>
        <v>0.40074614170799649</v>
      </c>
      <c r="BZ8" s="129">
        <f t="shared" ref="BZ8" si="268">SUMPRODUCT(BD38:BD44,L38:L44)/SUM(L38:L44)</f>
        <v>0.27578818504059188</v>
      </c>
      <c r="CA8" s="129">
        <f t="shared" ref="CA8" si="269">SUMPRODUCT(BE38:BE44,M38:M44)/SUM(M38:M44)</f>
        <v>0.28750565356007846</v>
      </c>
      <c r="CB8" s="129">
        <f t="shared" ref="CB8" si="270">SUMPRODUCT(BF38:BF44,N38:N44)/SUM(N38:N44)</f>
        <v>0.43787345471814504</v>
      </c>
      <c r="CC8" s="129">
        <f t="shared" ref="CC8" si="271">SUMPRODUCT(BG38:BG44,O38:O44)/SUM(O38:O44)</f>
        <v>0.32501013759180608</v>
      </c>
      <c r="CD8" s="129">
        <f t="shared" ref="CD8" si="272">SUMPRODUCT(BH38:BH44,P38:P44)/SUM(P38:P44)</f>
        <v>0.27169320937382097</v>
      </c>
      <c r="CE8" s="129">
        <f t="shared" ref="CE8" si="273">SUMPRODUCT(BI38:BI44,Q38:Q44)/SUM(Q38:Q44)</f>
        <v>0.32626418393972062</v>
      </c>
      <c r="CF8" s="129">
        <f t="shared" ref="CF8" si="274">SUMPRODUCT(BJ38:BJ44,R38:R44)/SUM(R38:R44)</f>
        <v>0.36783758175083286</v>
      </c>
      <c r="CG8" s="129">
        <f t="shared" ref="CG8" si="275">SUMPRODUCT(BK38:BK44,S38:S44)/SUM(S38:S44)</f>
        <v>0.42864755465052995</v>
      </c>
      <c r="CH8" s="129"/>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162"/>
        <v>10928177.940492839</v>
      </c>
      <c r="DW8" s="76">
        <f t="shared" si="163"/>
        <v>10577718.12221726</v>
      </c>
      <c r="DX8" s="76">
        <f t="shared" si="164"/>
        <v>16592185.164264902</v>
      </c>
      <c r="DY8" s="76">
        <f t="shared" si="165"/>
        <v>13351249.128065933</v>
      </c>
      <c r="DZ8" s="76"/>
      <c r="EA8" s="88">
        <f t="shared" si="123"/>
        <v>11663874.963567626</v>
      </c>
      <c r="EB8" s="50"/>
      <c r="EC8" s="192" t="s">
        <v>421</v>
      </c>
      <c r="ED8" s="193"/>
      <c r="EE8" s="193"/>
      <c r="EF8" s="193"/>
      <c r="EG8" s="193"/>
      <c r="EH8" s="193"/>
      <c r="EI8" s="193"/>
      <c r="EJ8" s="193"/>
      <c r="EK8" s="193"/>
      <c r="EL8" s="193"/>
      <c r="EM8" s="193"/>
      <c r="EN8" s="193"/>
      <c r="EO8" s="193"/>
      <c r="EP8" s="193"/>
      <c r="EQ8" s="193"/>
      <c r="ER8" s="193"/>
      <c r="ES8" s="193"/>
      <c r="ET8" s="193"/>
      <c r="EU8" s="193"/>
      <c r="EV8" s="193"/>
      <c r="EW8" s="193"/>
      <c r="EX8" s="193"/>
      <c r="EY8" s="194"/>
    </row>
    <row r="9" spans="1:157" x14ac:dyDescent="0.15">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25">
        <v>12267106</v>
      </c>
      <c r="U9" s="181">
        <f t="shared" si="76"/>
        <v>2875869.6</v>
      </c>
      <c r="V9" s="68"/>
      <c r="W9" s="83" t="s">
        <v>434</v>
      </c>
      <c r="X9" s="70">
        <f t="shared" ref="X9" si="276">SUM(B45:B51)</f>
        <v>15676237</v>
      </c>
      <c r="Y9" s="70">
        <f t="shared" ref="Y9" si="277">SUM(C45:C51)</f>
        <v>25822581</v>
      </c>
      <c r="Z9" s="70">
        <f t="shared" ref="Z9" si="278">SUM(D45:D51)</f>
        <v>19762131</v>
      </c>
      <c r="AA9" s="70">
        <f t="shared" ref="AA9" si="279">SUM(E45:E51)</f>
        <v>14502781</v>
      </c>
      <c r="AB9" s="70">
        <f t="shared" ref="AB9" si="280">SUM(F45:F51)</f>
        <v>26545299</v>
      </c>
      <c r="AC9" s="70">
        <f t="shared" ref="AC9" si="281">SUM(G45:G51)</f>
        <v>15260522</v>
      </c>
      <c r="AD9" s="70">
        <f t="shared" ref="AD9" si="282">SUM(H45:H51)</f>
        <v>13461706</v>
      </c>
      <c r="AE9" s="70">
        <f t="shared" ref="AE9" si="283">SUM(I45:I51)</f>
        <v>20643487</v>
      </c>
      <c r="AF9" s="70">
        <f t="shared" ref="AF9" si="284">SUM(J45:J51)</f>
        <v>26579748</v>
      </c>
      <c r="AG9" s="70">
        <f t="shared" ref="AG9" si="285">SUM(K45:K51)</f>
        <v>34031476</v>
      </c>
      <c r="AH9" s="70">
        <f t="shared" ref="AH9" si="286">SUM(L45:L51)</f>
        <v>32872441</v>
      </c>
      <c r="AI9" s="70">
        <f t="shared" ref="AI9" si="287">SUM(M45:M51)</f>
        <v>39288412</v>
      </c>
      <c r="AJ9" s="70">
        <f t="shared" ref="AJ9" si="288">SUM(N45:N51)</f>
        <v>37144167</v>
      </c>
      <c r="AK9" s="70">
        <f t="shared" ref="AK9" si="289">SUM(O45:O51)</f>
        <v>21952142</v>
      </c>
      <c r="AL9" s="70">
        <f t="shared" ref="AL9" si="290">SUM(P45:P51)</f>
        <v>29565850</v>
      </c>
      <c r="AM9" s="70">
        <f t="shared" ref="AM9" si="291">SUM(Q45:Q51)</f>
        <v>36932474</v>
      </c>
      <c r="AN9" s="70">
        <f t="shared" ref="AN9" si="292">SUM(R45:R51)</f>
        <v>39058282</v>
      </c>
      <c r="AO9" s="70">
        <f t="shared" ref="AO9" si="293">SUM(S45:S51)</f>
        <v>44712609</v>
      </c>
      <c r="AP9" s="70"/>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3"/>
        <v>0.33791892940721802</v>
      </c>
      <c r="BN9" s="74"/>
      <c r="BO9" s="83" t="s">
        <v>434</v>
      </c>
      <c r="BP9" s="129">
        <f t="shared" ref="BP9" si="294">SUMPRODUCT(AT45:AT51,B45:B51)/SUM(B45:B51)</f>
        <v>0.31273063695980469</v>
      </c>
      <c r="BQ9" s="129">
        <f t="shared" ref="BQ9" si="295">SUMPRODUCT(AU45:AU51,C45:C51)/SUM(C45:C51)</f>
        <v>0.18417940781841585</v>
      </c>
      <c r="BR9" s="129">
        <f t="shared" ref="BR9" si="296">SUMPRODUCT(AV45:AV51,D45:D51)/SUM(D45:D51)</f>
        <v>0.3587330048692623</v>
      </c>
      <c r="BS9" s="129">
        <f t="shared" ref="BS9" si="297">SUMPRODUCT(AW45:AW51,E45:E51)/SUM(E45:E51)</f>
        <v>0.43004323184636112</v>
      </c>
      <c r="BT9" s="129">
        <f t="shared" ref="BT9" si="298">SUMPRODUCT(AX45:AX51,F45:F51)/SUM(F45:F51)</f>
        <v>0.20951202374402872</v>
      </c>
      <c r="BU9" s="129">
        <f t="shared" ref="BU9" si="299">SUMPRODUCT(AY45:AY51,G45:G51)/SUM(G45:G51)</f>
        <v>0.33234969739509629</v>
      </c>
      <c r="BV9" s="129">
        <f t="shared" ref="BV9" si="300">SUMPRODUCT(AZ45:AZ51,H45:H51)/SUM(H45:H51)</f>
        <v>0.4081615123670061</v>
      </c>
      <c r="BW9" s="129">
        <f t="shared" ref="BW9" si="301">SUMPRODUCT(BA45:BA51,I45:I51)/SUM(I45:I51)</f>
        <v>0.53715329719694671</v>
      </c>
      <c r="BX9" s="129">
        <f t="shared" ref="BX9" si="302">SUMPRODUCT(BB45:BB51,J45:J51)/SUM(J45:J51)</f>
        <v>0.24719013085639485</v>
      </c>
      <c r="BY9" s="129">
        <f t="shared" ref="BY9" si="303">SUMPRODUCT(BC45:BC51,K45:K51)/SUM(K45:K51)</f>
        <v>0.39034365705427743</v>
      </c>
      <c r="BZ9" s="129">
        <f t="shared" ref="BZ9" si="304">SUMPRODUCT(BD45:BD51,L45:L51)/SUM(L45:L51)</f>
        <v>0.27393815880305622</v>
      </c>
      <c r="CA9" s="129">
        <f t="shared" ref="CA9" si="305">SUMPRODUCT(BE45:BE51,M45:M51)/SUM(M45:M51)</f>
        <v>0.29877827502137083</v>
      </c>
      <c r="CB9" s="129">
        <f t="shared" ref="CB9" si="306">SUMPRODUCT(BF45:BF51,N45:N51)/SUM(N45:N51)</f>
        <v>0.33948457200976317</v>
      </c>
      <c r="CC9" s="129">
        <f t="shared" ref="CC9" si="307">SUMPRODUCT(BG45:BG51,O45:O51)/SUM(O45:O51)</f>
        <v>0.33920886780732984</v>
      </c>
      <c r="CD9" s="129">
        <f t="shared" ref="CD9" si="308">SUMPRODUCT(BH45:BH51,P45:P51)/SUM(P45:P51)</f>
        <v>0.24185850094078004</v>
      </c>
      <c r="CE9" s="129">
        <f t="shared" ref="CE9" si="309">SUMPRODUCT(BI45:BI51,Q45:Q51)/SUM(Q45:Q51)</f>
        <v>0.33767896859827029</v>
      </c>
      <c r="CF9" s="129">
        <f t="shared" ref="CF9" si="310">SUMPRODUCT(BJ45:BJ51,R45:R51)/SUM(R45:R51)</f>
        <v>0.36282673772092583</v>
      </c>
      <c r="CG9" s="129">
        <f t="shared" ref="CG9" si="311">SUMPRODUCT(BK45:BK51,S45:S51)/SUM(S45:S51)</f>
        <v>0.43905570238889136</v>
      </c>
      <c r="CH9" s="129"/>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2">CB9*AJ9</f>
        <v>12609871.636654168</v>
      </c>
      <c r="DU9" s="76">
        <f t="shared" si="69"/>
        <v>7446361.2337657334</v>
      </c>
      <c r="DV9" s="76">
        <f t="shared" si="162"/>
        <v>7150752.1600399613</v>
      </c>
      <c r="DW9" s="76">
        <f t="shared" si="163"/>
        <v>12471319.728102434</v>
      </c>
      <c r="DX9" s="76">
        <f t="shared" si="164"/>
        <v>14171389.039043959</v>
      </c>
      <c r="DY9" s="76">
        <f t="shared" si="165"/>
        <v>19631325.950134866</v>
      </c>
      <c r="DZ9" s="76"/>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15">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3">SUM(B52:B58)</f>
        <v>20562201</v>
      </c>
      <c r="Y10" s="70">
        <f t="shared" ref="Y10" si="314">SUM(C52:C58)</f>
        <v>19823784</v>
      </c>
      <c r="Z10" s="70">
        <f t="shared" ref="Z10" si="315">SUM(D52:D58)</f>
        <v>19286362</v>
      </c>
      <c r="AA10" s="70">
        <f t="shared" ref="AA10" si="316">SUM(E52:E58)</f>
        <v>13096141</v>
      </c>
      <c r="AB10" s="70">
        <f t="shared" ref="AB10" si="317">SUM(F52:F58)</f>
        <v>24617243</v>
      </c>
      <c r="AC10" s="70">
        <f t="shared" ref="AC10" si="318">SUM(G52:G58)</f>
        <v>23981311</v>
      </c>
      <c r="AD10" s="70">
        <f t="shared" ref="AD10" si="319">SUM(H52:H58)</f>
        <v>19788366</v>
      </c>
      <c r="AE10" s="70">
        <f t="shared" ref="AE10" si="320">SUM(I52:I58)</f>
        <v>25899588</v>
      </c>
      <c r="AF10" s="70">
        <f t="shared" ref="AF10" si="321">SUM(J52:J58)</f>
        <v>22393980</v>
      </c>
      <c r="AG10" s="70">
        <f t="shared" ref="AG10" si="322">SUM(K52:K58)</f>
        <v>31795561</v>
      </c>
      <c r="AH10" s="70">
        <f t="shared" ref="AH10" si="323">SUM(L52:L58)</f>
        <v>31343974</v>
      </c>
      <c r="AI10" s="70">
        <f t="shared" ref="AI10" si="324">SUM(M52:M58)</f>
        <v>38597747</v>
      </c>
      <c r="AJ10" s="70">
        <f t="shared" ref="AJ10" si="325">SUM(N52:N58)</f>
        <v>25207207</v>
      </c>
      <c r="AK10" s="70">
        <f t="shared" ref="AK10" si="326">SUM(O52:O58)</f>
        <v>28438930</v>
      </c>
      <c r="AL10" s="70">
        <f t="shared" ref="AL10" si="327">SUM(P52:P58)</f>
        <v>37862897</v>
      </c>
      <c r="AM10" s="70">
        <f t="shared" ref="AM10" si="328">SUM(Q52:Q58)</f>
        <v>30242036</v>
      </c>
      <c r="AN10" s="70">
        <f t="shared" ref="AN10" si="329">SUM(R52:R58)</f>
        <v>39891284</v>
      </c>
      <c r="AO10" s="70">
        <f t="shared" ref="AO10" si="330">SUM(S52:S58)</f>
        <v>37105869</v>
      </c>
      <c r="AP10" s="70"/>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3"/>
        <v>0.37156488730811082</v>
      </c>
      <c r="BN10" s="74"/>
      <c r="BO10" s="83" t="s">
        <v>435</v>
      </c>
      <c r="BP10" s="129">
        <f t="shared" ref="BP10" si="331">SUMPRODUCT(AT52:AT58,B52:B58)/SUM(B52:B58)</f>
        <v>0.33581294238772286</v>
      </c>
      <c r="BQ10" s="129">
        <f t="shared" ref="BQ10" si="332">SUMPRODUCT(AU52:AU58,C52:C58)/SUM(C52:C58)</f>
        <v>0.16732744243752082</v>
      </c>
      <c r="BR10" s="129">
        <f t="shared" ref="BR10" si="333">SUMPRODUCT(AV52:AV58,D52:D58)/SUM(D52:D58)</f>
        <v>0.28836331075554844</v>
      </c>
      <c r="BS10" s="129">
        <f t="shared" ref="BS10" si="334">SUMPRODUCT(AW52:AW58,E52:E58)/SUM(E52:E58)</f>
        <v>0.42084371676952603</v>
      </c>
      <c r="BT10" s="129">
        <f t="shared" ref="BT10" si="335">SUMPRODUCT(AX52:AX58,F52:F58)/SUM(F52:F58)</f>
        <v>0.21301284107897614</v>
      </c>
      <c r="BU10" s="129">
        <f t="shared" ref="BU10" si="336">SUMPRODUCT(AY52:AY58,G52:G58)/SUM(G52:G58)</f>
        <v>0.38153393630400112</v>
      </c>
      <c r="BV10" s="129">
        <f t="shared" ref="BV10" si="337">SUMPRODUCT(AZ52:AZ58,H52:H58)/SUM(H52:H58)</f>
        <v>0.40572614939505369</v>
      </c>
      <c r="BW10" s="129">
        <f t="shared" ref="BW10" si="338">SUMPRODUCT(BA52:BA58,I52:I58)/SUM(I52:I58)</f>
        <v>0.48355150995066026</v>
      </c>
      <c r="BX10" s="129">
        <f t="shared" ref="BX10" si="339">SUMPRODUCT(BB52:BB58,J52:J58)/SUM(J52:J58)</f>
        <v>0.23980269404477986</v>
      </c>
      <c r="BY10" s="129">
        <f t="shared" ref="BY10" si="340">SUMPRODUCT(BC52:BC58,K52:K58)/SUM(K52:K58)</f>
        <v>0.36951905844050664</v>
      </c>
      <c r="BZ10" s="129">
        <f t="shared" ref="BZ10" si="341">SUMPRODUCT(BD52:BD58,L52:L58)/SUM(L52:L58)</f>
        <v>0.25225495950664828</v>
      </c>
      <c r="CA10" s="129">
        <f t="shared" ref="CA10" si="342">SUMPRODUCT(BE52:BE58,M52:M58)/SUM(M52:M58)</f>
        <v>0.27215594571389057</v>
      </c>
      <c r="CB10" s="129">
        <f t="shared" ref="CB10" si="343">SUMPRODUCT(BF52:BF58,N52:N58)/SUM(N52:N58)</f>
        <v>0.31273560375446646</v>
      </c>
      <c r="CC10" s="129">
        <f t="shared" ref="CC10" si="344">SUMPRODUCT(BG52:BG58,O52:O58)/SUM(O52:O58)</f>
        <v>0.346128337331081</v>
      </c>
      <c r="CD10" s="129">
        <f t="shared" ref="CD10" si="345">SUMPRODUCT(BH52:BH58,P52:P58)/SUM(P52:P58)</f>
        <v>0.24929449309806884</v>
      </c>
      <c r="CE10" s="129">
        <f t="shared" ref="CE10" si="346">SUMPRODUCT(BI52:BI58,Q52:Q58)/SUM(Q52:Q58)</f>
        <v>0.36238949349717792</v>
      </c>
      <c r="CF10" s="129">
        <f t="shared" ref="CF10" si="347">SUMPRODUCT(BJ52:BJ58,R52:R58)/SUM(R52:R58)</f>
        <v>0.36965871692728614</v>
      </c>
      <c r="CG10" s="129">
        <f t="shared" ref="CG10" si="348">SUMPRODUCT(BK52:BK58,S52:S58)/SUM(S52:S58)</f>
        <v>0.44663648472418455</v>
      </c>
      <c r="CH10" s="129"/>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2"/>
        <v>7883191.1001088135</v>
      </c>
      <c r="DU10" s="76">
        <f t="shared" si="69"/>
        <v>9843519.5563749988</v>
      </c>
      <c r="DV10" s="76">
        <f t="shared" si="162"/>
        <v>9439011.7148393914</v>
      </c>
      <c r="DW10" s="76">
        <f t="shared" si="163"/>
        <v>10959396.10836342</v>
      </c>
      <c r="DX10" s="76">
        <f t="shared" si="164"/>
        <v>14746160.860021979</v>
      </c>
      <c r="DY10" s="76">
        <f t="shared" si="165"/>
        <v>16572834.892796094</v>
      </c>
      <c r="DZ10" s="76"/>
      <c r="EA10" s="88">
        <f t="shared" si="123"/>
        <v>12312184.626479175</v>
      </c>
      <c r="EB10" s="50"/>
      <c r="EC10" s="59" t="s">
        <v>481</v>
      </c>
      <c r="ED10" s="151">
        <f>SUM(B3:B16)</f>
        <v>35408141</v>
      </c>
      <c r="EE10" s="151">
        <f t="shared" ref="EE10:EW10" si="349">SUM(C3:C16)</f>
        <v>34883161</v>
      </c>
      <c r="EF10" s="151">
        <f t="shared" si="349"/>
        <v>21901610</v>
      </c>
      <c r="EG10" s="151">
        <f t="shared" si="349"/>
        <v>24108646</v>
      </c>
      <c r="EH10" s="151">
        <f t="shared" si="349"/>
        <v>35791060</v>
      </c>
      <c r="EI10" s="151">
        <f t="shared" si="349"/>
        <v>33112760</v>
      </c>
      <c r="EJ10" s="151">
        <f t="shared" si="349"/>
        <v>34968080</v>
      </c>
      <c r="EK10" s="151">
        <f t="shared" si="349"/>
        <v>31885991</v>
      </c>
      <c r="EL10" s="151">
        <f t="shared" si="349"/>
        <v>38946898</v>
      </c>
      <c r="EM10" s="151">
        <f t="shared" si="349"/>
        <v>43591782</v>
      </c>
      <c r="EN10" s="151">
        <f t="shared" si="349"/>
        <v>51572181</v>
      </c>
      <c r="EO10" s="151">
        <f t="shared" si="349"/>
        <v>63128300</v>
      </c>
      <c r="EP10" s="151">
        <f t="shared" si="349"/>
        <v>28667147</v>
      </c>
      <c r="EQ10" s="151">
        <f t="shared" si="349"/>
        <v>50656828</v>
      </c>
      <c r="ER10" s="151">
        <f t="shared" si="349"/>
        <v>52492933</v>
      </c>
      <c r="ES10" s="151">
        <f t="shared" si="349"/>
        <v>70717142</v>
      </c>
      <c r="ET10" s="151">
        <f t="shared" si="349"/>
        <v>68537628</v>
      </c>
      <c r="EU10" s="151">
        <f t="shared" si="349"/>
        <v>75380556</v>
      </c>
      <c r="EV10" s="151">
        <f t="shared" si="349"/>
        <v>76358076</v>
      </c>
      <c r="EW10" s="151">
        <f t="shared" si="349"/>
        <v>63557017.400000006</v>
      </c>
      <c r="EX10" s="152">
        <f>(EV10-EU10)/EU10</f>
        <v>1.2967800343632381E-2</v>
      </c>
      <c r="EY10" s="153">
        <f>(EV10-EW10)/EW10</f>
        <v>0.20141062503666185</v>
      </c>
      <c r="FA10" s="146"/>
    </row>
    <row r="11" spans="1:157" x14ac:dyDescent="0.15">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0">SUM(B59:B64)</f>
        <v>19257727</v>
      </c>
      <c r="Y11" s="70">
        <f t="shared" ref="Y11" si="351">SUM(C59:C64)</f>
        <v>24596927</v>
      </c>
      <c r="Z11" s="70">
        <f t="shared" ref="Z11" si="352">SUM(D59:D64)</f>
        <v>16926639</v>
      </c>
      <c r="AA11" s="70">
        <f t="shared" ref="AA11" si="353">SUM(E59:E64)</f>
        <v>14494234</v>
      </c>
      <c r="AB11" s="70">
        <f t="shared" ref="AB11" si="354">SUM(F59:F64)</f>
        <v>25580784</v>
      </c>
      <c r="AC11" s="70">
        <f t="shared" ref="AC11" si="355">SUM(G59:G64)</f>
        <v>17989940</v>
      </c>
      <c r="AD11" s="70">
        <f t="shared" ref="AD11" si="356">SUM(H59:H64)</f>
        <v>16535340</v>
      </c>
      <c r="AE11" s="70">
        <f t="shared" ref="AE11" si="357">SUM(I59:I64)</f>
        <v>18931049</v>
      </c>
      <c r="AF11" s="70">
        <f t="shared" ref="AF11" si="358">SUM(J59:J64)</f>
        <v>25499570</v>
      </c>
      <c r="AG11" s="70">
        <f t="shared" ref="AG11" si="359">SUM(K59:K64)</f>
        <v>19693252</v>
      </c>
      <c r="AH11" s="70">
        <f t="shared" ref="AH11" si="360">SUM(L59:L64)</f>
        <v>20609044</v>
      </c>
      <c r="AI11" s="70">
        <f t="shared" ref="AI11" si="361">SUM(M59:M64)</f>
        <v>37133813</v>
      </c>
      <c r="AJ11" s="70">
        <f t="shared" ref="AJ11" si="362">SUM(N59:N64)</f>
        <v>34328313</v>
      </c>
      <c r="AK11" s="70">
        <f t="shared" ref="AK11" si="363">SUM(O59:O64)</f>
        <v>41911859</v>
      </c>
      <c r="AL11" s="70">
        <f t="shared" ref="AL11" si="364">SUM(P59:P64)</f>
        <v>20585587</v>
      </c>
      <c r="AM11" s="70">
        <f t="shared" ref="AM11" si="365">SUM(Q59:Q64)</f>
        <v>33653259</v>
      </c>
      <c r="AN11" s="70">
        <f t="shared" ref="AN11" si="366">SUM(R59:R64)</f>
        <v>39327369</v>
      </c>
      <c r="AO11" s="70">
        <f t="shared" ref="AO11" si="367">SUM(S59:S64)</f>
        <v>45290733</v>
      </c>
      <c r="AP11" s="70"/>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3"/>
        <v>0.37830238333385052</v>
      </c>
      <c r="BN11" s="74"/>
      <c r="BO11" s="83" t="s">
        <v>436</v>
      </c>
      <c r="BP11" s="129">
        <f t="shared" ref="BP11" si="368">SUMPRODUCT(AT59:AT64,B59:B64)/SUM(B59:B64)</f>
        <v>0.34671084051834655</v>
      </c>
      <c r="BQ11" s="129">
        <f t="shared" ref="BQ11" si="369">SUMPRODUCT(AU59:AU64,C59:C64)/SUM(C59:C64)</f>
        <v>0.17530380537983462</v>
      </c>
      <c r="BR11" s="129">
        <f t="shared" ref="BR11" si="370">SUMPRODUCT(AV59:AV64,D59:D64)/SUM(D59:D64)</f>
        <v>0.25869196202112738</v>
      </c>
      <c r="BS11" s="129">
        <f t="shared" ref="BS11" si="371">SUMPRODUCT(AW59:AW64,E59:E64)/SUM(E59:E64)</f>
        <v>0.42606368642868608</v>
      </c>
      <c r="BT11" s="129">
        <f t="shared" ref="BT11" si="372">SUMPRODUCT(AX59:AX64,F59:F64)/SUM(F59:F64)</f>
        <v>0.2132736852155229</v>
      </c>
      <c r="BU11" s="129">
        <f t="shared" ref="BU11" si="373">SUMPRODUCT(AY59:AY64,G59:G64)/SUM(G59:G64)</f>
        <v>0.37470367006825439</v>
      </c>
      <c r="BV11" s="129">
        <f t="shared" ref="BV11" si="374">SUMPRODUCT(AZ59:AZ64,H59:H64)/SUM(H59:H64)</f>
        <v>0.4348228848030945</v>
      </c>
      <c r="BW11" s="129">
        <f t="shared" ref="BW11" si="375">SUMPRODUCT(BA59:BA64,I59:I64)/SUM(I59:I64)</f>
        <v>0.37395875283111812</v>
      </c>
      <c r="BX11" s="129">
        <f t="shared" ref="BX11" si="376">SUMPRODUCT(BB59:BB64,J59:J64)/SUM(J59:J64)</f>
        <v>0.2416328228497796</v>
      </c>
      <c r="BY11" s="129">
        <f t="shared" ref="BY11" si="377">SUMPRODUCT(BC59:BC64,K59:K64)/SUM(K59:K64)</f>
        <v>0.35363111396788377</v>
      </c>
      <c r="BZ11" s="129">
        <f t="shared" ref="BZ11" si="378">SUMPRODUCT(BD59:BD64,L59:L64)/SUM(L59:L64)</f>
        <v>0.2468300646308485</v>
      </c>
      <c r="CA11" s="129">
        <f t="shared" ref="CA11" si="379">SUMPRODUCT(BE59:BE64,M59:M64)/SUM(M59:M64)</f>
        <v>0.25133122876788327</v>
      </c>
      <c r="CB11" s="129">
        <f t="shared" ref="CB11" si="380">SUMPRODUCT(BF59:BF64,N59:N64)/SUM(N59:N64)</f>
        <v>0.27889019815469662</v>
      </c>
      <c r="CC11" s="129">
        <f t="shared" ref="CC11" si="381">SUMPRODUCT(BG59:BG64,O59:O64)/SUM(O59:O64)</f>
        <v>0.36737011701151223</v>
      </c>
      <c r="CD11" s="129">
        <f t="shared" ref="CD11" si="382">SUMPRODUCT(BH59:BH64,P59:P64)/SUM(P59:P64)</f>
        <v>0.27067681237323998</v>
      </c>
      <c r="CE11" s="129">
        <f t="shared" ref="CE11" si="383">SUMPRODUCT(BI59:BI64,Q59:Q64)/SUM(Q59:Q64)</f>
        <v>0.38194937437599791</v>
      </c>
      <c r="CF11" s="129">
        <f t="shared" ref="CF11" si="384">SUMPRODUCT(BJ59:BJ64,R59:R64)/SUM(R59:R64)</f>
        <v>0.38021500555990367</v>
      </c>
      <c r="CG11" s="129">
        <f t="shared" ref="CG11" si="385">SUMPRODUCT(BK59:BK64,S59:S64)/SUM(S59:S64)</f>
        <v>0.443566060529136</v>
      </c>
      <c r="CH11" s="129"/>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2"/>
        <v>9573830.0148864482</v>
      </c>
      <c r="DU11" s="76">
        <f t="shared" si="69"/>
        <v>15397164.545000002</v>
      </c>
      <c r="DV11" s="76">
        <f t="shared" si="162"/>
        <v>5572041.0699920077</v>
      </c>
      <c r="DW11" s="76">
        <f t="shared" si="163"/>
        <v>12853841.220763421</v>
      </c>
      <c r="DX11" s="76">
        <f t="shared" si="164"/>
        <v>14952855.822991384</v>
      </c>
      <c r="DY11" s="76">
        <f t="shared" si="165"/>
        <v>20089432.015286937</v>
      </c>
      <c r="DZ11" s="76"/>
      <c r="EA11" s="88">
        <f t="shared" si="123"/>
        <v>13773066.934806753</v>
      </c>
      <c r="EB11" s="50"/>
      <c r="EC11" s="59" t="s">
        <v>507</v>
      </c>
      <c r="ED11" s="154">
        <f>SUM(CL3:CL16)</f>
        <v>6671367.5192272728</v>
      </c>
      <c r="EE11" s="154">
        <f t="shared" ref="EE11:EW11" si="386">SUM(CM3:CM16)</f>
        <v>6282759.7298333338</v>
      </c>
      <c r="EF11" s="154">
        <f t="shared" si="386"/>
        <v>7892387.538333334</v>
      </c>
      <c r="EG11" s="154">
        <f t="shared" si="386"/>
        <v>5407353.0231428575</v>
      </c>
      <c r="EH11" s="154">
        <f t="shared" si="386"/>
        <v>10707446.683333334</v>
      </c>
      <c r="EI11" s="154">
        <f t="shared" si="386"/>
        <v>10522648.383863635</v>
      </c>
      <c r="EJ11" s="154">
        <f t="shared" si="386"/>
        <v>7152279.8742857138</v>
      </c>
      <c r="EK11" s="154">
        <f t="shared" si="386"/>
        <v>8304051.8810940171</v>
      </c>
      <c r="EL11" s="154">
        <f t="shared" si="386"/>
        <v>17738446.270648357</v>
      </c>
      <c r="EM11" s="154">
        <f t="shared" si="386"/>
        <v>21506297.276666667</v>
      </c>
      <c r="EN11" s="154">
        <f t="shared" si="386"/>
        <v>11755395.203797981</v>
      </c>
      <c r="EO11" s="154">
        <f t="shared" si="386"/>
        <v>22414267.943519812</v>
      </c>
      <c r="EP11" s="154">
        <f t="shared" si="386"/>
        <v>11933266.801968032</v>
      </c>
      <c r="EQ11" s="154">
        <f t="shared" si="386"/>
        <v>16220240.597142858</v>
      </c>
      <c r="ER11" s="154">
        <f t="shared" si="386"/>
        <v>17606658.284322347</v>
      </c>
      <c r="ES11" s="154">
        <f t="shared" si="386"/>
        <v>24912974.476014521</v>
      </c>
      <c r="ET11" s="154">
        <f t="shared" si="386"/>
        <v>25284740.017026685</v>
      </c>
      <c r="EU11" s="154">
        <f t="shared" si="386"/>
        <v>30872449.817357928</v>
      </c>
      <c r="EV11" s="154">
        <f t="shared" si="386"/>
        <v>36672859.576380953</v>
      </c>
      <c r="EW11" s="154">
        <f t="shared" si="386"/>
        <v>22979412.638372865</v>
      </c>
      <c r="EX11" s="152">
        <f>(EV11-EU11)/EU11</f>
        <v>0.18788304113662418</v>
      </c>
      <c r="EY11" s="153">
        <f>(EV11-EW11)/EW11</f>
        <v>0.59590065044315688</v>
      </c>
      <c r="FA11" s="146"/>
    </row>
    <row r="12" spans="1:157" ht="16" thickBot="1" x14ac:dyDescent="0.2">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87">SUM(B65:B71)</f>
        <v>22597801</v>
      </c>
      <c r="Y12" s="70">
        <f t="shared" ref="Y12" si="388">SUM(C65:C71)</f>
        <v>32838630</v>
      </c>
      <c r="Z12" s="70">
        <f t="shared" ref="Z12" si="389">SUM(D65:D71)</f>
        <v>20347953</v>
      </c>
      <c r="AA12" s="70">
        <f t="shared" ref="AA12" si="390">SUM(E65:E71)</f>
        <v>13563035</v>
      </c>
      <c r="AB12" s="70">
        <f t="shared" ref="AB12" si="391">SUM(F65:F71)</f>
        <v>22067604</v>
      </c>
      <c r="AC12" s="70">
        <f t="shared" ref="AC12" si="392">SUM(G65:G71)</f>
        <v>21218610</v>
      </c>
      <c r="AD12" s="70">
        <f t="shared" ref="AD12" si="393">SUM(H65:H71)</f>
        <v>27918941</v>
      </c>
      <c r="AE12" s="70">
        <f t="shared" ref="AE12" si="394">SUM(I65:I71)</f>
        <v>29805246</v>
      </c>
      <c r="AF12" s="70">
        <f t="shared" ref="AF12" si="395">SUM(J65:J71)</f>
        <v>27908984</v>
      </c>
      <c r="AG12" s="70">
        <f t="shared" ref="AG12" si="396">SUM(K65:K71)</f>
        <v>19862002</v>
      </c>
      <c r="AH12" s="70">
        <f t="shared" ref="AH12" si="397">SUM(L65:L71)</f>
        <v>42494275</v>
      </c>
      <c r="AI12" s="70">
        <f t="shared" ref="AI12" si="398">SUM(M65:M71)</f>
        <v>33976093</v>
      </c>
      <c r="AJ12" s="70">
        <f t="shared" ref="AJ12" si="399">SUM(N65:N71)</f>
        <v>40905308</v>
      </c>
      <c r="AK12" s="70">
        <f t="shared" ref="AK12" si="400">SUM(O65:O71)</f>
        <v>27929241</v>
      </c>
      <c r="AL12" s="70">
        <f t="shared" ref="AL12" si="401">SUM(P65:P71)</f>
        <v>30252350</v>
      </c>
      <c r="AM12" s="70">
        <f t="shared" ref="AM12" si="402">SUM(Q65:Q71)</f>
        <v>34822433</v>
      </c>
      <c r="AN12" s="70">
        <f t="shared" ref="AN12" si="403">SUM(R65:R71)</f>
        <v>43632816</v>
      </c>
      <c r="AO12" s="70">
        <f t="shared" ref="AO12" si="404">SUM(S65:S71)</f>
        <v>38026574</v>
      </c>
      <c r="AP12" s="70"/>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3"/>
        <v>0.36931963186155714</v>
      </c>
      <c r="BN12" s="74"/>
      <c r="BO12" s="83" t="s">
        <v>437</v>
      </c>
      <c r="BP12" s="129">
        <f t="shared" ref="BP12" si="405">SUMPRODUCT(AT65:AT71,B65:B71)/SUM(B65:B71)</f>
        <v>0.3348921988176341</v>
      </c>
      <c r="BQ12" s="129">
        <f t="shared" ref="BQ12" si="406">SUMPRODUCT(AU65:AU71,C65:C71)/SUM(C65:C71)</f>
        <v>0.19741794097983739</v>
      </c>
      <c r="BR12" s="129">
        <f t="shared" ref="BR12" si="407">SUMPRODUCT(AV65:AV71,D65:D71)/SUM(D65:D71)</f>
        <v>0.27016918719047561</v>
      </c>
      <c r="BS12" s="129">
        <f t="shared" ref="BS12" si="408">SUMPRODUCT(AW65:AW71,E65:E71)/SUM(E65:E71)</f>
        <v>0.41545272825489776</v>
      </c>
      <c r="BT12" s="129">
        <f t="shared" ref="BT12" si="409">SUMPRODUCT(AX65:AX71,F65:F71)/SUM(F65:F71)</f>
        <v>0.21508383263785891</v>
      </c>
      <c r="BU12" s="129">
        <f t="shared" ref="BU12" si="410">SUMPRODUCT(AY65:AY71,G65:G71)/SUM(G65:G71)</f>
        <v>0.37792380811781118</v>
      </c>
      <c r="BV12" s="129">
        <f t="shared" ref="BV12" si="411">SUMPRODUCT(AZ65:AZ71,H65:H71)/SUM(H65:H71)</f>
        <v>0.4442986246624947</v>
      </c>
      <c r="BW12" s="129">
        <f t="shared" ref="BW12" si="412">SUMPRODUCT(BA65:BA71,I65:I71)/SUM(I65:I71)</f>
        <v>0.29973697486522488</v>
      </c>
      <c r="BX12" s="129">
        <f t="shared" ref="BX12" si="413">SUMPRODUCT(BB65:BB71,J65:J71)/SUM(J65:J71)</f>
        <v>0.24305739862993381</v>
      </c>
      <c r="BY12" s="129">
        <f t="shared" ref="BY12" si="414">SUMPRODUCT(BC65:BC71,K65:K71)/SUM(K65:K71)</f>
        <v>0.36265135591116426</v>
      </c>
      <c r="BZ12" s="129">
        <f t="shared" ref="BZ12" si="415">SUMPRODUCT(BD65:BD71,L65:L71)/SUM(L65:L71)</f>
        <v>0.24530319029249625</v>
      </c>
      <c r="CA12" s="129">
        <f t="shared" ref="CA12" si="416">SUMPRODUCT(BE65:BE71,M65:M71)/SUM(M65:M71)</f>
        <v>0.25796628575661101</v>
      </c>
      <c r="CB12" s="129">
        <f t="shared" ref="CB12" si="417">SUMPRODUCT(BF65:BF71,N65:N71)/SUM(N65:N71)</f>
        <v>0.24988839509532604</v>
      </c>
      <c r="CC12" s="129">
        <f t="shared" ref="CC12" si="418">SUMPRODUCT(BG65:BG71,O65:O71)/SUM(O65:O71)</f>
        <v>0.38433830154478604</v>
      </c>
      <c r="CD12" s="129">
        <f t="shared" ref="CD12" si="419">SUMPRODUCT(BH65:BH71,P65:P71)/SUM(P65:P71)</f>
        <v>0.33776596741395243</v>
      </c>
      <c r="CE12" s="129">
        <f t="shared" ref="CE12" si="420">SUMPRODUCT(BI65:BI71,Q65:Q71)/SUM(Q65:Q71)</f>
        <v>0.39313964979613636</v>
      </c>
      <c r="CF12" s="129">
        <f t="shared" ref="CF12" si="421">SUMPRODUCT(BJ65:BJ71,R65:R71)/SUM(R65:R71)</f>
        <v>0.39261360115785471</v>
      </c>
      <c r="CG12" s="129">
        <f t="shared" ref="CG12" si="422">SUMPRODUCT(BK65:BK71,S65:S71)/SUM(S65:S71)</f>
        <v>0.48377311172053744</v>
      </c>
      <c r="CH12" s="129"/>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2"/>
        <v>10221761.767000001</v>
      </c>
      <c r="DU12" s="76">
        <f t="shared" si="69"/>
        <v>10734277.049375001</v>
      </c>
      <c r="DV12" s="76">
        <f t="shared" si="162"/>
        <v>10218214.264295483</v>
      </c>
      <c r="DW12" s="76">
        <f t="shared" si="163"/>
        <v>13690079.114669422</v>
      </c>
      <c r="DX12" s="76">
        <f t="shared" si="164"/>
        <v>17130837.018418062</v>
      </c>
      <c r="DY12" s="76">
        <f t="shared" si="165"/>
        <v>18396234.032051284</v>
      </c>
      <c r="DZ12" s="76"/>
      <c r="EA12" s="88">
        <f t="shared" si="123"/>
        <v>14033928.29576185</v>
      </c>
      <c r="EB12" s="50"/>
      <c r="EC12" s="90" t="s">
        <v>506</v>
      </c>
      <c r="ED12" s="155">
        <f t="shared" ref="ED12:EW12" si="423">ED11/ED10</f>
        <v>0.18841337982774281</v>
      </c>
      <c r="EE12" s="155">
        <f t="shared" ref="EE12:EV12" si="424">EE11/EE10</f>
        <v>0.18010866990618579</v>
      </c>
      <c r="EF12" s="155">
        <f t="shared" si="424"/>
        <v>0.36035650065604008</v>
      </c>
      <c r="EG12" s="155">
        <f t="shared" si="424"/>
        <v>0.22429102916616958</v>
      </c>
      <c r="EH12" s="155">
        <f t="shared" si="424"/>
        <v>0.29916539726214686</v>
      </c>
      <c r="EI12" s="155">
        <f t="shared" si="424"/>
        <v>0.31778228042191697</v>
      </c>
      <c r="EJ12" s="155">
        <f t="shared" si="424"/>
        <v>0.20453739165220722</v>
      </c>
      <c r="EK12" s="155">
        <f t="shared" si="424"/>
        <v>0.26042947453300158</v>
      </c>
      <c r="EL12" s="155">
        <f t="shared" si="424"/>
        <v>0.45545209455829722</v>
      </c>
      <c r="EM12" s="155">
        <f t="shared" si="424"/>
        <v>0.49335668995286008</v>
      </c>
      <c r="EN12" s="155">
        <f t="shared" si="424"/>
        <v>0.22794062566013992</v>
      </c>
      <c r="EO12" s="155">
        <f t="shared" si="424"/>
        <v>0.35505895047894226</v>
      </c>
      <c r="EP12" s="155">
        <f t="shared" si="424"/>
        <v>0.41626977396697457</v>
      </c>
      <c r="EQ12" s="155">
        <f t="shared" si="424"/>
        <v>0.32019850506910652</v>
      </c>
      <c r="ER12" s="155">
        <f t="shared" si="424"/>
        <v>0.3354100690910593</v>
      </c>
      <c r="ES12" s="155">
        <f t="shared" si="424"/>
        <v>0.35229045987201407</v>
      </c>
      <c r="ET12" s="155">
        <f t="shared" si="424"/>
        <v>0.36891764064298643</v>
      </c>
      <c r="EU12" s="155">
        <f t="shared" si="424"/>
        <v>0.4095545516718917</v>
      </c>
      <c r="EV12" s="155">
        <f t="shared" si="424"/>
        <v>0.48027479865235151</v>
      </c>
      <c r="EW12" s="155">
        <f t="shared" si="423"/>
        <v>0.36155586870526846</v>
      </c>
      <c r="EX12" s="156">
        <f>(EV12-EU12)/EU12</f>
        <v>0.17267601273570082</v>
      </c>
      <c r="EY12" s="157">
        <f>(EV12-EW12)/EW12</f>
        <v>0.32835569886395577</v>
      </c>
      <c r="FA12" s="146"/>
    </row>
    <row r="13" spans="1:157" x14ac:dyDescent="0.15">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25">SUM(B72:B78)</f>
        <v>27297852</v>
      </c>
      <c r="Y13" s="70">
        <f t="shared" ref="Y13" si="426">SUM(C72:C78)</f>
        <v>36853641</v>
      </c>
      <c r="Z13" s="70">
        <f t="shared" ref="Z13" si="427">SUM(D72:D78)</f>
        <v>28949414</v>
      </c>
      <c r="AA13" s="70">
        <f t="shared" ref="AA13" si="428">SUM(E72:E78)</f>
        <v>13076064</v>
      </c>
      <c r="AB13" s="70">
        <f t="shared" ref="AB13" si="429">SUM(F72:F78)</f>
        <v>26655681</v>
      </c>
      <c r="AC13" s="70">
        <f t="shared" ref="AC13" si="430">SUM(G72:G78)</f>
        <v>21651494</v>
      </c>
      <c r="AD13" s="70">
        <f t="shared" ref="AD13" si="431">SUM(H72:H78)</f>
        <v>34540295</v>
      </c>
      <c r="AE13" s="70">
        <f t="shared" ref="AE13" si="432">SUM(I72:I78)</f>
        <v>42333014</v>
      </c>
      <c r="AF13" s="70">
        <f t="shared" ref="AF13" si="433">SUM(J72:J78)</f>
        <v>32967384</v>
      </c>
      <c r="AG13" s="70">
        <f t="shared" ref="AG13" si="434">SUM(K72:K78)</f>
        <v>23882052</v>
      </c>
      <c r="AH13" s="70">
        <f t="shared" ref="AH13" si="435">SUM(L72:L78)</f>
        <v>51964995</v>
      </c>
      <c r="AI13" s="70">
        <f t="shared" ref="AI13" si="436">SUM(M72:M78)</f>
        <v>44051303</v>
      </c>
      <c r="AJ13" s="70">
        <f t="shared" ref="AJ13" si="437">SUM(N72:N78)</f>
        <v>38998581</v>
      </c>
      <c r="AK13" s="70">
        <f t="shared" ref="AK13" si="438">SUM(O72:O78)</f>
        <v>42695613</v>
      </c>
      <c r="AL13" s="70">
        <f t="shared" ref="AL13" si="439">SUM(P72:P78)</f>
        <v>34103194</v>
      </c>
      <c r="AM13" s="70">
        <f t="shared" ref="AM13" si="440">SUM(Q72:Q78)</f>
        <v>44414313</v>
      </c>
      <c r="AN13" s="70">
        <f t="shared" ref="AN13" si="441">SUM(R72:R78)</f>
        <v>44704032</v>
      </c>
      <c r="AO13" s="70">
        <f t="shared" ref="AO13" si="442">SUM(S72:S78)</f>
        <v>30768317</v>
      </c>
      <c r="AP13" s="70"/>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3"/>
        <v>0.35972328299775574</v>
      </c>
      <c r="BN13" s="74"/>
      <c r="BO13" s="83" t="s">
        <v>438</v>
      </c>
      <c r="BP13" s="129">
        <f t="shared" ref="BP13" si="443">SUMPRODUCT(AT72:AT78,B72:B78)/SUM(B72:B78)</f>
        <v>0.33119447167158389</v>
      </c>
      <c r="BQ13" s="129">
        <f t="shared" ref="BQ13" si="444">SUMPRODUCT(AU72:AU78,C72:C78)/SUM(C72:C78)</f>
        <v>0.20574559129844058</v>
      </c>
      <c r="BR13" s="129">
        <f t="shared" ref="BR13" si="445">SUMPRODUCT(AV72:AV78,D72:D78)/SUM(D72:D78)</f>
        <v>0.28721637342000378</v>
      </c>
      <c r="BS13" s="129">
        <f t="shared" ref="BS13" si="446">SUMPRODUCT(AW72:AW78,E72:E78)/SUM(E72:E78)</f>
        <v>0.46235453202344151</v>
      </c>
      <c r="BT13" s="129">
        <f t="shared" ref="BT13" si="447">SUMPRODUCT(AX72:AX78,F72:F78)/SUM(F72:F78)</f>
        <v>0.25041169882563136</v>
      </c>
      <c r="BU13" s="129">
        <f t="shared" ref="BU13" si="448">SUMPRODUCT(AY72:AY78,G72:G78)/SUM(G72:G78)</f>
        <v>0.39224855810052756</v>
      </c>
      <c r="BV13" s="129">
        <f t="shared" ref="BV13" si="449">SUMPRODUCT(AZ72:AZ78,H72:H78)/SUM(H72:H78)</f>
        <v>0.35868493647942373</v>
      </c>
      <c r="BW13" s="129">
        <f t="shared" ref="BW13" si="450">SUMPRODUCT(BA72:BA78,I72:I78)/SUM(I72:I78)</f>
        <v>0.26263537672589543</v>
      </c>
      <c r="BX13" s="129">
        <f t="shared" ref="BX13" si="451">SUMPRODUCT(BB72:BB78,J72:J78)/SUM(J72:J78)</f>
        <v>0.28362087191995583</v>
      </c>
      <c r="BY13" s="129">
        <f t="shared" ref="BY13" si="452">SUMPRODUCT(BC72:BC78,K72:K78)/SUM(K72:K78)</f>
        <v>0.38866650307699091</v>
      </c>
      <c r="BZ13" s="129">
        <f t="shared" ref="BZ13" si="453">SUMPRODUCT(BD72:BD78,L72:L78)/SUM(L72:L78)</f>
        <v>0.24052697055846722</v>
      </c>
      <c r="CA13" s="129">
        <f t="shared" ref="CA13" si="454">SUMPRODUCT(BE72:BE78,M72:M78)/SUM(M72:M78)</f>
        <v>0.29014311124641873</v>
      </c>
      <c r="CB13" s="129">
        <f t="shared" ref="CB13" si="455">SUMPRODUCT(BF72:BF78,N72:N78)/SUM(N72:N78)</f>
        <v>0.23619412081942162</v>
      </c>
      <c r="CC13" s="129">
        <f t="shared" ref="CC13" si="456">SUMPRODUCT(BG72:BG78,O72:O78)/SUM(O72:O78)</f>
        <v>0.40149648037317082</v>
      </c>
      <c r="CD13" s="129">
        <f t="shared" ref="CD13" si="457">SUMPRODUCT(BH72:BH78,P72:P78)/SUM(P72:P78)</f>
        <v>0.38662415216300178</v>
      </c>
      <c r="CE13" s="129">
        <f t="shared" ref="CE13" si="458">SUMPRODUCT(BI72:BI78,Q72:Q78)/SUM(Q72:Q78)</f>
        <v>0.43098079249954391</v>
      </c>
      <c r="CF13" s="129">
        <f t="shared" ref="CF13" si="459">SUMPRODUCT(BJ72:BJ78,R72:R78)/SUM(R72:R78)</f>
        <v>0.40851439913248161</v>
      </c>
      <c r="CG13" s="129">
        <f t="shared" ref="CG13" si="460">SUMPRODUCT(BK72:BK78,S72:S78)/SUM(S72:S78)</f>
        <v>0.55599637589165873</v>
      </c>
      <c r="CH13" s="129"/>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2"/>
        <v>9211235.5525000002</v>
      </c>
      <c r="DU13" s="76">
        <f t="shared" si="69"/>
        <v>17142138.346874997</v>
      </c>
      <c r="DV13" s="76">
        <f t="shared" si="162"/>
        <v>13185118.466300368</v>
      </c>
      <c r="DW13" s="76">
        <f t="shared" si="163"/>
        <v>19141715.815062795</v>
      </c>
      <c r="DX13" s="76">
        <f t="shared" si="164"/>
        <v>18262240.771279231</v>
      </c>
      <c r="DY13" s="76">
        <f t="shared" si="165"/>
        <v>17107072.744285714</v>
      </c>
      <c r="DZ13" s="76"/>
      <c r="EA13" s="88">
        <f t="shared" si="123"/>
        <v>16967657.228760622</v>
      </c>
      <c r="EB13" s="50"/>
      <c r="EC13" s="50"/>
      <c r="EX13" s="1"/>
    </row>
    <row r="14" spans="1:157" ht="16" thickBot="1" x14ac:dyDescent="0.2">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61">SUM(B79:B85)</f>
        <v>27626828</v>
      </c>
      <c r="Y14" s="70">
        <f t="shared" ref="Y14" si="462">SUM(C79:C85)</f>
        <v>38938466</v>
      </c>
      <c r="Z14" s="70">
        <f t="shared" ref="Z14" si="463">SUM(D79:D85)</f>
        <v>26886582</v>
      </c>
      <c r="AA14" s="70">
        <f t="shared" ref="AA14" si="464">SUM(E79:E85)</f>
        <v>24533318</v>
      </c>
      <c r="AB14" s="70">
        <f t="shared" ref="AB14" si="465">SUM(F79:F85)</f>
        <v>28774040</v>
      </c>
      <c r="AC14" s="70">
        <f t="shared" ref="AC14" si="466">SUM(G79:G85)</f>
        <v>25284609</v>
      </c>
      <c r="AD14" s="70">
        <f t="shared" ref="AD14" si="467">SUM(H79:H85)</f>
        <v>34288000</v>
      </c>
      <c r="AE14" s="70">
        <f t="shared" ref="AE14" si="468">SUM(I79:I85)</f>
        <v>53671212</v>
      </c>
      <c r="AF14" s="70">
        <f t="shared" ref="AF14" si="469">SUM(J79:J85)</f>
        <v>42504956</v>
      </c>
      <c r="AG14" s="70">
        <f t="shared" ref="AG14" si="470">SUM(K79:K85)</f>
        <v>40008575</v>
      </c>
      <c r="AH14" s="70">
        <f t="shared" ref="AH14" si="471">SUM(L79:L85)</f>
        <v>59649938</v>
      </c>
      <c r="AI14" s="70">
        <f t="shared" ref="AI14" si="472">SUM(M79:M85)</f>
        <v>50276691</v>
      </c>
      <c r="AJ14" s="70">
        <f t="shared" ref="AJ14" si="473">SUM(N79:N85)</f>
        <v>39095496</v>
      </c>
      <c r="AK14" s="70">
        <f t="shared" ref="AK14" si="474">SUM(O79:O85)</f>
        <v>54189283</v>
      </c>
      <c r="AL14" s="70">
        <f t="shared" ref="AL14" si="475">SUM(P79:P85)</f>
        <v>40699868</v>
      </c>
      <c r="AM14" s="70">
        <f t="shared" ref="AM14" si="476">SUM(Q79:Q85)</f>
        <v>43212263</v>
      </c>
      <c r="AN14" s="70">
        <f t="shared" ref="AN14" si="477">SUM(R79:R85)</f>
        <v>52950897</v>
      </c>
      <c r="AO14" s="70">
        <f t="shared" ref="AO14" si="478">SUM(S79:S85)</f>
        <v>38478547</v>
      </c>
      <c r="AP14" s="70"/>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0.45520146520146526</v>
      </c>
      <c r="BM14" s="86">
        <f t="shared" si="143"/>
        <v>0.37146336539924646</v>
      </c>
      <c r="BN14" s="74"/>
      <c r="BO14" s="83" t="s">
        <v>439</v>
      </c>
      <c r="BP14" s="129">
        <f t="shared" ref="BP14" si="479">SUMPRODUCT(AT79:AT85,B79:B85)/SUM(B79:B85)</f>
        <v>0.317572466615685</v>
      </c>
      <c r="BQ14" s="129">
        <f t="shared" ref="BQ14" si="480">SUMPRODUCT(AU79:AU85,C79:C85)/SUM(C79:C85)</f>
        <v>0.21038230194427129</v>
      </c>
      <c r="BR14" s="129">
        <f t="shared" ref="BR14" si="481">SUMPRODUCT(AV79:AV85,D79:D85)/SUM(D79:D85)</f>
        <v>0.29467391147004113</v>
      </c>
      <c r="BS14" s="129">
        <f t="shared" ref="BS14" si="482">SUMPRODUCT(AW79:AW85,E79:E85)/SUM(E79:E85)</f>
        <v>0.54500000000000004</v>
      </c>
      <c r="BT14" s="129">
        <f t="shared" ref="BT14" si="483">SUMPRODUCT(AX79:AX85,F79:F85)/SUM(F79:F85)</f>
        <v>0.28547041108570259</v>
      </c>
      <c r="BU14" s="129">
        <f t="shared" ref="BU14" si="484">SUMPRODUCT(AY79:AY85,G79:G85)/SUM(G79:G85)</f>
        <v>0.40800195574599268</v>
      </c>
      <c r="BV14" s="129">
        <f t="shared" ref="BV14" si="485">SUMPRODUCT(AZ79:AZ85,H79:H85)/SUM(H79:H85)</f>
        <v>0.30507325242553274</v>
      </c>
      <c r="BW14" s="129">
        <f t="shared" ref="BW14" si="486">SUMPRODUCT(BA79:BA85,I79:I85)/SUM(I79:I85)</f>
        <v>0.23044357707500202</v>
      </c>
      <c r="BX14" s="129">
        <f t="shared" ref="BX14" si="487">SUMPRODUCT(BB79:BB85,J79:J85)/SUM(J79:J85)</f>
        <v>0.3183724740986581</v>
      </c>
      <c r="BY14" s="129">
        <f t="shared" ref="BY14" si="488">SUMPRODUCT(BC79:BC85,K79:K85)/SUM(K79:K85)</f>
        <v>0.40631504596202195</v>
      </c>
      <c r="BZ14" s="129">
        <f t="shared" ref="BZ14" si="489">SUMPRODUCT(BD79:BD85,L79:L85)/SUM(L79:L85)</f>
        <v>0.2298397667138676</v>
      </c>
      <c r="CA14" s="129">
        <f t="shared" ref="CA14" si="490">SUMPRODUCT(BE79:BE85,M79:M85)/SUM(M79:M85)</f>
        <v>0.33524398096804131</v>
      </c>
      <c r="CB14" s="129">
        <f t="shared" ref="CB14" si="491">SUMPRODUCT(BF79:BF85,N79:N85)/SUM(N79:N85)</f>
        <v>0.26572351454500032</v>
      </c>
      <c r="CC14" s="129">
        <f t="shared" ref="CC14" si="492">SUMPRODUCT(BG79:BG85,O79:O85)/SUM(O79:O85)</f>
        <v>0.4080179357604713</v>
      </c>
      <c r="CD14" s="129">
        <f t="shared" ref="CD14" si="493">SUMPRODUCT(BH79:BH85,P79:P85)/SUM(P79:P85)</f>
        <v>0.42203414296849318</v>
      </c>
      <c r="CE14" s="129">
        <f t="shared" ref="CE14" si="494">SUMPRODUCT(BI79:BI85,Q79:Q85)/SUM(Q79:Q85)</f>
        <v>0.45606140717583654</v>
      </c>
      <c r="CF14" s="129">
        <f t="shared" ref="CF14" si="495">SUMPRODUCT(BJ79:BJ85,R79:R85)/SUM(R79:R85)</f>
        <v>0.41049613779598043</v>
      </c>
      <c r="CG14" s="129">
        <f t="shared" ref="CG14" si="496">SUMPRODUCT(BK79:BK85,S79:S85)/SUM(S79:S85)</f>
        <v>0.58214285714285718</v>
      </c>
      <c r="CH14" s="129"/>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2"/>
        <v>10388592.600000001</v>
      </c>
      <c r="DU14" s="76">
        <f t="shared" si="69"/>
        <v>22110199.390000001</v>
      </c>
      <c r="DV14" s="76">
        <f t="shared" si="162"/>
        <v>17176733.910310801</v>
      </c>
      <c r="DW14" s="76">
        <f t="shared" si="163"/>
        <v>19707445.471032336</v>
      </c>
      <c r="DX14" s="76">
        <f t="shared" si="164"/>
        <v>21736138.711332768</v>
      </c>
      <c r="DY14" s="76">
        <f t="shared" si="165"/>
        <v>22400011.289285716</v>
      </c>
      <c r="DZ14" s="76"/>
      <c r="EA14" s="88">
        <f t="shared" si="123"/>
        <v>20626105.754392326</v>
      </c>
      <c r="EB14" s="50"/>
      <c r="EC14" s="50"/>
      <c r="EX14" s="1"/>
    </row>
    <row r="15" spans="1:157" x14ac:dyDescent="0.15">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497">SUM(B86:B92)</f>
        <v>38681422</v>
      </c>
      <c r="Y15" s="70">
        <f t="shared" ref="Y15" si="498">SUM(C86:C92)</f>
        <v>41297067</v>
      </c>
      <c r="Z15" s="70">
        <f t="shared" ref="Z15" si="499">SUM(D86:D92)</f>
        <v>39277782</v>
      </c>
      <c r="AA15" s="70">
        <f t="shared" ref="AA15" si="500">SUM(E86:E92)</f>
        <v>42588014</v>
      </c>
      <c r="AB15" s="70">
        <f t="shared" ref="AB15" si="501">SUM(F86:F92)</f>
        <v>44658988</v>
      </c>
      <c r="AC15" s="70">
        <f t="shared" ref="AC15" si="502">SUM(G86:G92)</f>
        <v>43999711</v>
      </c>
      <c r="AD15" s="70">
        <f t="shared" ref="AD15" si="503">SUM(H86:H92)</f>
        <v>39351578</v>
      </c>
      <c r="AE15" s="70">
        <f t="shared" ref="AE15" si="504">SUM(I86:I92)</f>
        <v>77085576</v>
      </c>
      <c r="AF15" s="70">
        <f t="shared" ref="AF15" si="505">SUM(J86:J92)</f>
        <v>57252253</v>
      </c>
      <c r="AG15" s="70">
        <f t="shared" ref="AG15" si="506">SUM(K86:K92)</f>
        <v>57543440</v>
      </c>
      <c r="AH15" s="70">
        <f t="shared" ref="AH15" si="507">SUM(L86:L92)</f>
        <v>65161099</v>
      </c>
      <c r="AI15" s="70">
        <f t="shared" ref="AI15" si="508">SUM(M86:M92)</f>
        <v>73139129</v>
      </c>
      <c r="AJ15" s="70">
        <f t="shared" ref="AJ15" si="509">SUM(N86:N92)</f>
        <v>45765511</v>
      </c>
      <c r="AK15" s="70">
        <f t="shared" ref="AK15" si="510">SUM(O86:O92)</f>
        <v>50901814</v>
      </c>
      <c r="AL15" s="70">
        <f t="shared" ref="AL15" si="511">SUM(P86:P92)</f>
        <v>43691247</v>
      </c>
      <c r="AM15" s="70">
        <f t="shared" ref="AM15" si="512">SUM(Q86:Q92)</f>
        <v>45469824</v>
      </c>
      <c r="AN15" s="70">
        <f t="shared" ref="AN15" si="513">SUM(R86:R92)</f>
        <v>57769088</v>
      </c>
      <c r="AO15" s="70">
        <f t="shared" ref="AO15" si="514">SUM(S86:S92)</f>
        <v>40431610</v>
      </c>
      <c r="AP15" s="70"/>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0.45520146520146526</v>
      </c>
      <c r="BM15" s="86">
        <f t="shared" si="143"/>
        <v>0.34008566825629938</v>
      </c>
      <c r="BN15" s="74"/>
      <c r="BO15" s="83" t="s">
        <v>440</v>
      </c>
      <c r="BP15" s="129">
        <f t="shared" ref="BP15" si="515">SUMPRODUCT(AT86:AT92,B86:B92)/SUM(B86:B92)</f>
        <v>0.2998528646974955</v>
      </c>
      <c r="BQ15" s="129">
        <f t="shared" ref="BQ15" si="516">SUMPRODUCT(AU86:AU92,C86:C92)/SUM(C86:C92)</f>
        <v>0.21222903121682737</v>
      </c>
      <c r="BR15" s="129">
        <f t="shared" ref="BR15" si="517">SUMPRODUCT(AV86:AV92,D86:D92)/SUM(D86:D92)</f>
        <v>0.28666483844904139</v>
      </c>
      <c r="BS15" s="129">
        <f t="shared" ref="BS15" si="518">SUMPRODUCT(AW86:AW92,E86:E92)/SUM(E86:E92)</f>
        <v>0.51805304148095133</v>
      </c>
      <c r="BT15" s="129">
        <f t="shared" ref="BT15" si="519">SUMPRODUCT(AX86:AX92,F86:F92)/SUM(F86:F92)</f>
        <v>0.27983884490018807</v>
      </c>
      <c r="BU15" s="129">
        <f t="shared" ref="BU15" si="520">SUMPRODUCT(AY86:AY92,G86:G92)/SUM(G86:G92)</f>
        <v>0.40606662352092865</v>
      </c>
      <c r="BV15" s="129">
        <f t="shared" ref="BV15" si="521">SUMPRODUCT(AZ86:AZ92,H86:H92)/SUM(H86:H92)</f>
        <v>0.25477945879465252</v>
      </c>
      <c r="BW15" s="129">
        <f t="shared" ref="BW15" si="522">SUMPRODUCT(BA86:BA92,I86:I92)/SUM(I86:I92)</f>
        <v>0.21694014789310759</v>
      </c>
      <c r="BX15" s="129">
        <f t="shared" ref="BX15" si="523">SUMPRODUCT(BB86:BB92,J86:J92)/SUM(J86:J92)</f>
        <v>0.31300548518803301</v>
      </c>
      <c r="BY15" s="129">
        <f t="shared" ref="BY15" si="524">SUMPRODUCT(BC86:BC92,K86:K92)/SUM(K86:K92)</f>
        <v>0.31710860973018062</v>
      </c>
      <c r="BZ15" s="129">
        <f t="shared" ref="BZ15" si="525">SUMPRODUCT(BD86:BD92,L86:L92)/SUM(L86:L92)</f>
        <v>0.23053085518861488</v>
      </c>
      <c r="CA15" s="129">
        <f t="shared" ref="CA15" si="526">SUMPRODUCT(BE86:BE92,M86:M92)/SUM(M86:M92)</f>
        <v>0.34409677430946967</v>
      </c>
      <c r="CB15" s="129">
        <f t="shared" ref="CB15" si="527">SUMPRODUCT(BF86:BF92,N86:N92)/SUM(N86:N92)</f>
        <v>0.31228960742402717</v>
      </c>
      <c r="CC15" s="129">
        <f t="shared" ref="CC15" si="528">SUMPRODUCT(BG86:BG92,O86:O92)/SUM(O86:O92)</f>
        <v>0.24604574024856951</v>
      </c>
      <c r="CD15" s="129">
        <f t="shared" ref="CD15" si="529">SUMPRODUCT(BH86:BH92,P86:P92)/SUM(P86:P92)</f>
        <v>0.43813736296593236</v>
      </c>
      <c r="CE15" s="129">
        <f t="shared" ref="CE15" si="530">SUMPRODUCT(BI86:BI92,Q86:Q92)/SUM(Q86:Q92)</f>
        <v>0.47638993123221646</v>
      </c>
      <c r="CF15" s="129">
        <f t="shared" ref="CF15" si="531">SUMPRODUCT(BJ86:BJ92,R86:R92)/SUM(R86:R92)</f>
        <v>0.38994546614134967</v>
      </c>
      <c r="CG15" s="129">
        <f t="shared" ref="CG15" si="532">SUMPRODUCT(BK86:BK92,S86:S92)/SUM(S86:S92)</f>
        <v>0.58214285714285718</v>
      </c>
      <c r="CH15" s="129"/>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7386987.9828205137</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2"/>
        <v>14292093.463749997</v>
      </c>
      <c r="DU15" s="76">
        <f t="shared" si="69"/>
        <v>12524174.505624998</v>
      </c>
      <c r="DV15" s="76">
        <f t="shared" si="162"/>
        <v>19142767.745273203</v>
      </c>
      <c r="DW15" s="76">
        <f t="shared" si="163"/>
        <v>21661366.328500986</v>
      </c>
      <c r="DX15" s="76">
        <f t="shared" si="164"/>
        <v>22526793.948720649</v>
      </c>
      <c r="DY15" s="76">
        <f t="shared" si="165"/>
        <v>23536972.964285716</v>
      </c>
      <c r="DZ15" s="76"/>
      <c r="EA15" s="88">
        <f t="shared" si="123"/>
        <v>19878415.098481111</v>
      </c>
      <c r="EB15" s="50"/>
      <c r="EC15" s="192" t="s">
        <v>422</v>
      </c>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4"/>
    </row>
    <row r="16" spans="1:157" x14ac:dyDescent="0.15">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25">
        <v>11421504</v>
      </c>
      <c r="U16" s="181">
        <f t="shared" si="76"/>
        <v>2842946.8</v>
      </c>
      <c r="V16" s="68"/>
      <c r="W16" s="83" t="s">
        <v>441</v>
      </c>
      <c r="X16" s="70">
        <f t="shared" ref="X16" si="533">SUM(B93:B99)</f>
        <v>35193821</v>
      </c>
      <c r="Y16" s="70">
        <f t="shared" ref="Y16" si="534">SUM(C93:C99)</f>
        <v>60514239</v>
      </c>
      <c r="Z16" s="70">
        <f t="shared" ref="Z16" si="535">SUM(D93:D99)</f>
        <v>53776851</v>
      </c>
      <c r="AA16" s="70">
        <f t="shared" ref="AA16" si="536">SUM(E93:E99)</f>
        <v>40693098</v>
      </c>
      <c r="AB16" s="70">
        <f t="shared" ref="AB16" si="537">SUM(F93:F99)</f>
        <v>58971202</v>
      </c>
      <c r="AC16" s="70">
        <f t="shared" ref="AC16" si="538">SUM(G93:G99)</f>
        <v>52124471</v>
      </c>
      <c r="AD16" s="70">
        <f t="shared" ref="AD16" si="539">SUM(H93:H99)</f>
        <v>39796528</v>
      </c>
      <c r="AE16" s="70">
        <f t="shared" ref="AE16" si="540">SUM(I93:I99)</f>
        <v>95511124</v>
      </c>
      <c r="AF16" s="70">
        <f t="shared" ref="AF16" si="541">SUM(J93:J99)</f>
        <v>74479801</v>
      </c>
      <c r="AG16" s="70">
        <f t="shared" ref="AG16" si="542">SUM(K93:K99)</f>
        <v>79868693</v>
      </c>
      <c r="AH16" s="70">
        <f t="shared" ref="AH16" si="543">SUM(L93:L99)</f>
        <v>90531580</v>
      </c>
      <c r="AI16" s="70">
        <f t="shared" ref="AI16" si="544">SUM(M93:M99)</f>
        <v>75344723</v>
      </c>
      <c r="AJ16" s="70">
        <f t="shared" ref="AJ16" si="545">SUM(N93:N99)</f>
        <v>52667461</v>
      </c>
      <c r="AK16" s="70">
        <f t="shared" ref="AK16" si="546">SUM(O93:O99)</f>
        <v>64699616</v>
      </c>
      <c r="AL16" s="70">
        <f t="shared" ref="AL16" si="547">SUM(P93:P99)</f>
        <v>62923805</v>
      </c>
      <c r="AM16" s="70">
        <f t="shared" ref="AM16" si="548">SUM(Q93:Q99)</f>
        <v>57667755</v>
      </c>
      <c r="AN16" s="70">
        <f t="shared" ref="AN16" si="549">SUM(R93:R99)</f>
        <v>98046978</v>
      </c>
      <c r="AO16" s="70">
        <f t="shared" ref="AO16" si="550">SUM(S93:S99)</f>
        <v>44104063</v>
      </c>
      <c r="AP16" s="70"/>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0.45289560439560439</v>
      </c>
      <c r="BM16" s="86">
        <f t="shared" si="143"/>
        <v>0.33283701485020428</v>
      </c>
      <c r="BN16" s="74"/>
      <c r="BO16" s="83" t="s">
        <v>441</v>
      </c>
      <c r="BP16" s="129">
        <f t="shared" ref="BP16" si="551">SUMPRODUCT(AT93:AT99,B93:B99)/SUM(B93:B99)</f>
        <v>0.30626843261905135</v>
      </c>
      <c r="BQ16" s="129">
        <f t="shared" ref="BQ16" si="552">SUMPRODUCT(AU93:AU99,C93:C99)/SUM(C93:C99)</f>
        <v>0.22578818929631658</v>
      </c>
      <c r="BR16" s="129">
        <f t="shared" ref="BR16" si="553">SUMPRODUCT(AV93:AV99,D93:D99)/SUM(D93:D99)</f>
        <v>0.29926092892646322</v>
      </c>
      <c r="BS16" s="129">
        <f t="shared" ref="BS16" si="554">SUMPRODUCT(AW93:AW99,E93:E99)/SUM(E93:E99)</f>
        <v>0.35586254544993873</v>
      </c>
      <c r="BT16" s="129">
        <f t="shared" ref="BT16" si="555">SUMPRODUCT(AX93:AX99,F93:F99)/SUM(F93:F99)</f>
        <v>0.25059170436223138</v>
      </c>
      <c r="BU16" s="129">
        <f t="shared" ref="BU16" si="556">SUMPRODUCT(AY93:AY99,G93:G99)/SUM(G93:G99)</f>
        <v>0.28247753140000431</v>
      </c>
      <c r="BV16" s="129">
        <f t="shared" ref="BV16" si="557">SUMPRODUCT(AZ93:AZ99,H93:H99)/SUM(H93:H99)</f>
        <v>0.2252216753128225</v>
      </c>
      <c r="BW16" s="129">
        <f t="shared" ref="BW16" si="558">SUMPRODUCT(BA93:BA99,I93:I99)/SUM(I93:I99)</f>
        <v>0.19534721659176107</v>
      </c>
      <c r="BX16" s="129">
        <f t="shared" ref="BX16" si="559">SUMPRODUCT(BB93:BB99,J93:J99)/SUM(J93:J99)</f>
        <v>0.29210336698142292</v>
      </c>
      <c r="BY16" s="129">
        <f t="shared" ref="BY16" si="560">SUMPRODUCT(BC93:BC99,K93:K99)/SUM(K93:K99)</f>
        <v>0.19265714151601301</v>
      </c>
      <c r="BZ16" s="129">
        <f t="shared" ref="BZ16" si="561">SUMPRODUCT(BD93:BD99,L93:L99)/SUM(L93:L99)</f>
        <v>0.23780146423920678</v>
      </c>
      <c r="CA16" s="129">
        <f t="shared" ref="CA16" si="562">SUMPRODUCT(BE93:BE99,M93:M99)/SUM(M93:M99)</f>
        <v>0.30651244816726297</v>
      </c>
      <c r="CB16" s="129">
        <f t="shared" ref="CB16" si="563">SUMPRODUCT(BF93:BF99,N93:N99)/SUM(N93:N99)</f>
        <v>0.33662404833960735</v>
      </c>
      <c r="CC16" s="129">
        <f t="shared" ref="CC16" si="564">SUMPRODUCT(BG93:BG99,O93:O99)/SUM(O93:O99)</f>
        <v>0.17922362310307574</v>
      </c>
      <c r="CD16" s="129">
        <f t="shared" ref="CD16" si="565">SUMPRODUCT(BH93:BH99,P93:P99)/SUM(P93:P99)</f>
        <v>0.43927292707135002</v>
      </c>
      <c r="CE16" s="129">
        <f t="shared" ref="CE16" si="566">SUMPRODUCT(BI93:BI99,Q93:Q99)/SUM(Q93:Q99)</f>
        <v>0.48319817507110241</v>
      </c>
      <c r="CF16" s="129">
        <f t="shared" ref="CF16" si="567">SUMPRODUCT(BJ93:BJ99,R93:R99)/SUM(R93:R99)</f>
        <v>0.34154177105742273</v>
      </c>
      <c r="CG16" s="129">
        <f t="shared" ref="CG16" si="568">SUMPRODUCT(BK93:BK99,S93:S99)/SUM(S93:S99)</f>
        <v>0.6150052647724803</v>
      </c>
      <c r="CH16" s="129"/>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5172748.9571868135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2"/>
        <v>17729133.937588386</v>
      </c>
      <c r="DU16" s="76">
        <f t="shared" si="69"/>
        <v>11595699.592897728</v>
      </c>
      <c r="DV16" s="76">
        <f t="shared" si="162"/>
        <v>27640724.004816849</v>
      </c>
      <c r="DW16" s="76">
        <f t="shared" si="163"/>
        <v>27864953.976447441</v>
      </c>
      <c r="DX16" s="76">
        <f t="shared" si="164"/>
        <v>33487138.512948163</v>
      </c>
      <c r="DY16" s="76">
        <f t="shared" si="165"/>
        <v>27124230.94285715</v>
      </c>
      <c r="DZ16" s="76"/>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15">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c r="U17" s="181">
        <f t="shared" si="76"/>
        <v>1996274</v>
      </c>
      <c r="V17" s="68"/>
      <c r="W17" s="83" t="s">
        <v>442</v>
      </c>
      <c r="X17" s="70">
        <f t="shared" ref="X17" si="569">SUM(B100:B106)</f>
        <v>46907075</v>
      </c>
      <c r="Y17" s="70">
        <f t="shared" ref="Y17" si="570">SUM(C100:C106)</f>
        <v>76077852</v>
      </c>
      <c r="Z17" s="70">
        <f t="shared" ref="Z17" si="571">SUM(D100:D106)</f>
        <v>73350747</v>
      </c>
      <c r="AA17" s="70">
        <f t="shared" ref="AA17" si="572">SUM(E100:E106)</f>
        <v>49767452</v>
      </c>
      <c r="AB17" s="70">
        <f t="shared" ref="AB17" si="573">SUM(F100:F106)</f>
        <v>80423696</v>
      </c>
      <c r="AC17" s="70">
        <f t="shared" ref="AC17" si="574">SUM(G100:G106)</f>
        <v>61032701</v>
      </c>
      <c r="AD17" s="70">
        <f t="shared" ref="AD17" si="575">SUM(H100:H106)</f>
        <v>49515100</v>
      </c>
      <c r="AE17" s="70">
        <f t="shared" ref="AE17" si="576">SUM(I100:I106)</f>
        <v>126003366</v>
      </c>
      <c r="AF17" s="70">
        <f t="shared" ref="AF17" si="577">SUM(J100:J106)</f>
        <v>95805219</v>
      </c>
      <c r="AG17" s="70">
        <f t="shared" ref="AG17" si="578">SUM(K100:K106)</f>
        <v>99942239</v>
      </c>
      <c r="AH17" s="70">
        <f t="shared" ref="AH17" si="579">SUM(L100:L106)</f>
        <v>97701835</v>
      </c>
      <c r="AI17" s="70">
        <f t="shared" ref="AI17" si="580">SUM(M100:M106)</f>
        <v>81957889</v>
      </c>
      <c r="AJ17" s="70">
        <f t="shared" ref="AJ17" si="581">SUM(N100:N106)</f>
        <v>77436229</v>
      </c>
      <c r="AK17" s="70">
        <f t="shared" ref="AK17" si="582">SUM(O100:O106)</f>
        <v>77618524</v>
      </c>
      <c r="AL17" s="70">
        <f t="shared" ref="AL17" si="583">SUM(P100:P106)</f>
        <v>95703962</v>
      </c>
      <c r="AM17" s="70">
        <f t="shared" ref="AM17" si="584">SUM(Q100:Q106)</f>
        <v>94251390</v>
      </c>
      <c r="AN17" s="70">
        <f t="shared" ref="AN17" si="585">SUM(R100:R106)</f>
        <v>110904079</v>
      </c>
      <c r="AO17" s="70">
        <f t="shared" ref="AO17" si="586">SUM(S100:S106)</f>
        <v>59061093</v>
      </c>
      <c r="AP17" s="70"/>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0.38371935756551145</v>
      </c>
      <c r="BM17" s="86">
        <f t="shared" si="143"/>
        <v>0.33063913211962237</v>
      </c>
      <c r="BN17" s="74"/>
      <c r="BO17" s="83" t="s">
        <v>442</v>
      </c>
      <c r="BP17" s="129">
        <f t="shared" ref="BP17" si="587">SUMPRODUCT(AT100:AT106,B100:B106)/SUM(B100:B106)</f>
        <v>0.29882153010022416</v>
      </c>
      <c r="BQ17" s="129">
        <f t="shared" ref="BQ17" si="588">SUMPRODUCT(AU100:AU106,C100:C106)/SUM(C100:C106)</f>
        <v>0.2078142485502989</v>
      </c>
      <c r="BR17" s="129">
        <f t="shared" ref="BR17" si="589">SUMPRODUCT(AV100:AV106,D100:D106)/SUM(D100:D106)</f>
        <v>0.25133822097499114</v>
      </c>
      <c r="BS17" s="129">
        <f t="shared" ref="BS17" si="590">SUMPRODUCT(AW100:AW106,E100:E106)/SUM(E100:E106)</f>
        <v>0.25327714542098517</v>
      </c>
      <c r="BT17" s="129">
        <f t="shared" ref="BT17" si="591">SUMPRODUCT(AX100:AX106,F100:F106)/SUM(F100:F106)</f>
        <v>0.21442969809831633</v>
      </c>
      <c r="BU17" s="129">
        <f t="shared" ref="BU17" si="592">SUMPRODUCT(AY100:AY106,G100:G106)/SUM(G100:G106)</f>
        <v>0.25377074279925976</v>
      </c>
      <c r="BV17" s="129">
        <f t="shared" ref="BV17" si="593">SUMPRODUCT(AZ100:AZ106,H100:H106)/SUM(H100:H106)</f>
        <v>0.22442669186885525</v>
      </c>
      <c r="BW17" s="129">
        <f t="shared" ref="BW17" si="594">SUMPRODUCT(BA100:BA106,I100:I106)/SUM(I100:I106)</f>
        <v>0.18154250577154457</v>
      </c>
      <c r="BX17" s="129">
        <f t="shared" ref="BX17" si="595">SUMPRODUCT(BB100:BB106,J100:J106)/SUM(J100:J106)</f>
        <v>0.30228675646690095</v>
      </c>
      <c r="BY17" s="129">
        <f t="shared" ref="BY17" si="596">SUMPRODUCT(BC100:BC106,K100:K106)/SUM(K100:K106)</f>
        <v>0.17151691797270449</v>
      </c>
      <c r="BZ17" s="129">
        <f t="shared" ref="BZ17" si="597">SUMPRODUCT(BD100:BD106,L100:L106)/SUM(L100:L106)</f>
        <v>0.24561195393414656</v>
      </c>
      <c r="CA17" s="129">
        <f t="shared" ref="CA17" si="598">SUMPRODUCT(BE100:BE106,M100:M106)/SUM(M100:M106)</f>
        <v>0.25331826827151149</v>
      </c>
      <c r="CB17" s="129">
        <f t="shared" ref="CB17" si="599">SUMPRODUCT(BF100:BF106,N100:N106)/SUM(N100:N106)</f>
        <v>0.33377612120991101</v>
      </c>
      <c r="CC17" s="129">
        <f t="shared" ref="CC17" si="600">SUMPRODUCT(BG100:BG106,O100:O106)/SUM(O100:O106)</f>
        <v>0.18447812016204695</v>
      </c>
      <c r="CD17" s="129">
        <f t="shared" ref="CD17" si="601">SUMPRODUCT(BH100:BH106,P100:P106)/SUM(P100:P106)</f>
        <v>0.42542183968758485</v>
      </c>
      <c r="CE17" s="129">
        <f t="shared" ref="CE17" si="602">SUMPRODUCT(BI100:BI106,Q100:Q106)/SUM(Q100:Q106)</f>
        <v>0.43564036807683398</v>
      </c>
      <c r="CF17" s="129">
        <f t="shared" ref="CF17" si="603">SUMPRODUCT(BJ100:BJ106,R100:R106)/SUM(R100:R106)</f>
        <v>0.32492251425579977</v>
      </c>
      <c r="CG17" s="129">
        <f t="shared" ref="CG17" si="604">SUMPRODUCT(BK100:BK106,S100:S106)/SUM(S100:S106)</f>
        <v>0.55999224411153381</v>
      </c>
      <c r="CH17" s="129"/>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0</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2"/>
        <v>25846364.156742427</v>
      </c>
      <c r="DU17" s="76">
        <f t="shared" si="69"/>
        <v>14318919.397272725</v>
      </c>
      <c r="DV17" s="76">
        <f t="shared" si="162"/>
        <v>40714555.579430714</v>
      </c>
      <c r="DW17" s="76">
        <f t="shared" si="163"/>
        <v>41059710.231353231</v>
      </c>
      <c r="DX17" s="76">
        <f t="shared" si="164"/>
        <v>36035232.18990384</v>
      </c>
      <c r="DY17" s="76">
        <f t="shared" si="165"/>
        <v>33073754.008749999</v>
      </c>
      <c r="DZ17" s="76"/>
      <c r="EA17" s="88">
        <f t="shared" si="123"/>
        <v>33040434.2813421</v>
      </c>
      <c r="EB17" s="50"/>
      <c r="EC17" s="59" t="s">
        <v>481</v>
      </c>
      <c r="ED17" s="151">
        <f>SUM(B10:B16)</f>
        <v>20674190</v>
      </c>
      <c r="EE17" s="151">
        <f t="shared" ref="EE17:EW17" si="605">SUM(C10:C16)</f>
        <v>16577987</v>
      </c>
      <c r="EF17" s="151">
        <f t="shared" si="605"/>
        <v>10958883</v>
      </c>
      <c r="EG17" s="151">
        <f t="shared" si="605"/>
        <v>12240378</v>
      </c>
      <c r="EH17" s="151">
        <f t="shared" si="605"/>
        <v>22908443</v>
      </c>
      <c r="EI17" s="151">
        <f t="shared" si="605"/>
        <v>18074342</v>
      </c>
      <c r="EJ17" s="151">
        <f t="shared" si="605"/>
        <v>19616823</v>
      </c>
      <c r="EK17" s="151">
        <f t="shared" si="605"/>
        <v>18669915</v>
      </c>
      <c r="EL17" s="151">
        <f t="shared" si="605"/>
        <v>16570758</v>
      </c>
      <c r="EM17" s="151">
        <f t="shared" si="605"/>
        <v>22607494</v>
      </c>
      <c r="EN17" s="151">
        <f t="shared" si="605"/>
        <v>26290858</v>
      </c>
      <c r="EO17" s="151">
        <f t="shared" si="605"/>
        <v>32319856</v>
      </c>
      <c r="EP17" s="151">
        <f t="shared" si="605"/>
        <v>16477474</v>
      </c>
      <c r="EQ17" s="151">
        <f t="shared" si="605"/>
        <v>28474340</v>
      </c>
      <c r="ER17" s="151">
        <f t="shared" si="605"/>
        <v>25708835</v>
      </c>
      <c r="ES17" s="151">
        <f t="shared" si="605"/>
        <v>34646674</v>
      </c>
      <c r="ET17" s="151">
        <f t="shared" si="605"/>
        <v>37077116</v>
      </c>
      <c r="EU17" s="151">
        <f t="shared" si="605"/>
        <v>44537207</v>
      </c>
      <c r="EV17" s="151">
        <f t="shared" si="605"/>
        <v>47185181</v>
      </c>
      <c r="EW17" s="151">
        <f t="shared" si="605"/>
        <v>34088834.399999999</v>
      </c>
      <c r="EX17" s="152">
        <f>(EV17-EU17)/EU17</f>
        <v>5.9455322377983871E-2</v>
      </c>
      <c r="EY17" s="153">
        <f>(EV17-EW17)/EW17</f>
        <v>0.3841828807147481</v>
      </c>
      <c r="FA17" s="146"/>
    </row>
    <row r="18" spans="1:157" x14ac:dyDescent="0.15">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c r="U18" s="181">
        <f t="shared" si="76"/>
        <v>2290169.4</v>
      </c>
      <c r="V18" s="68"/>
      <c r="W18" s="83" t="s">
        <v>443</v>
      </c>
      <c r="X18" s="70">
        <f t="shared" ref="X18" si="606">SUM(B107:B113)</f>
        <v>73376195</v>
      </c>
      <c r="Y18" s="70">
        <f t="shared" ref="Y18" si="607">SUM(C107:C113)</f>
        <v>84431218</v>
      </c>
      <c r="Z18" s="70">
        <f t="shared" ref="Z18" si="608">SUM(D107:D113)</f>
        <v>93267422</v>
      </c>
      <c r="AA18" s="70">
        <f t="shared" ref="AA18" si="609">SUM(E107:E113)</f>
        <v>66116098</v>
      </c>
      <c r="AB18" s="70">
        <f t="shared" ref="AB18" si="610">SUM(F107:F113)</f>
        <v>117298390</v>
      </c>
      <c r="AC18" s="70">
        <f t="shared" ref="AC18" si="611">SUM(G107:G113)</f>
        <v>76563573</v>
      </c>
      <c r="AD18" s="70">
        <f t="shared" ref="AD18" si="612">SUM(H107:H113)</f>
        <v>72182279</v>
      </c>
      <c r="AE18" s="70">
        <f t="shared" ref="AE18" si="613">SUM(I107:I113)</f>
        <v>131977403</v>
      </c>
      <c r="AF18" s="70">
        <f t="shared" ref="AF18" si="614">SUM(J107:J113)</f>
        <v>128900321</v>
      </c>
      <c r="AG18" s="70">
        <f t="shared" ref="AG18" si="615">SUM(K107:K113)</f>
        <v>109923684</v>
      </c>
      <c r="AH18" s="70">
        <f t="shared" ref="AH18" si="616">SUM(L107:L113)</f>
        <v>133796139</v>
      </c>
      <c r="AI18" s="70">
        <f t="shared" ref="AI18" si="617">SUM(M107:M113)</f>
        <v>110007465</v>
      </c>
      <c r="AJ18" s="70">
        <f t="shared" ref="AJ18" si="618">SUM(N107:N113)</f>
        <v>118945157</v>
      </c>
      <c r="AK18" s="70">
        <f t="shared" ref="AK18" si="619">SUM(O107:O113)</f>
        <v>103397205</v>
      </c>
      <c r="AL18" s="70">
        <f t="shared" ref="AL18" si="620">SUM(P107:P113)</f>
        <v>145535454</v>
      </c>
      <c r="AM18" s="70">
        <f t="shared" ref="AM18" si="621">SUM(Q107:Q113)</f>
        <v>108756773</v>
      </c>
      <c r="AN18" s="70">
        <f t="shared" ref="AN18" si="622">SUM(R107:R113)</f>
        <v>122499333</v>
      </c>
      <c r="AO18" s="70">
        <f t="shared" ref="AO18" si="623">SUM(S107:S113)</f>
        <v>89389253</v>
      </c>
      <c r="AP18" s="70"/>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c r="BM18" s="86">
        <f t="shared" si="143"/>
        <v>0.37907139727020522</v>
      </c>
      <c r="BN18" s="74"/>
      <c r="BO18" s="83" t="s">
        <v>443</v>
      </c>
      <c r="BP18" s="129">
        <f t="shared" ref="BP18" si="624">SUMPRODUCT(AT107:AT113,B107:B113)/SUM(B107:B113)</f>
        <v>0.28663124666305967</v>
      </c>
      <c r="BQ18" s="129">
        <f t="shared" ref="BQ18" si="625">SUMPRODUCT(AU107:AU113,C107:C113)/SUM(C107:C113)</f>
        <v>0.20448580199189301</v>
      </c>
      <c r="BR18" s="129">
        <f t="shared" ref="BR18" si="626">SUMPRODUCT(AV107:AV113,D107:D113)/SUM(D107:D113)</f>
        <v>0.1882759463561671</v>
      </c>
      <c r="BS18" s="129">
        <f t="shared" ref="BS18" si="627">SUMPRODUCT(AW107:AW113,E107:E113)/SUM(E107:E113)</f>
        <v>0.24416009864949992</v>
      </c>
      <c r="BT18" s="129">
        <f t="shared" ref="BT18" si="628">SUMPRODUCT(AX107:AX113,F107:F113)/SUM(F107:F113)</f>
        <v>0.20037235447900195</v>
      </c>
      <c r="BU18" s="129">
        <f t="shared" ref="BU18" si="629">SUMPRODUCT(AY107:AY113,G107:G113)/SUM(G107:G113)</f>
        <v>0.25659199271844702</v>
      </c>
      <c r="BV18" s="129">
        <f t="shared" ref="BV18" si="630">SUMPRODUCT(AZ107:AZ113,H107:H113)/SUM(H107:H113)</f>
        <v>0.22163479848010892</v>
      </c>
      <c r="BW18" s="129">
        <f t="shared" ref="BW18" si="631">SUMPRODUCT(BA107:BA113,I107:I113)/SUM(I107:I113)</f>
        <v>0.1876477862660228</v>
      </c>
      <c r="BX18" s="129">
        <f t="shared" ref="BX18" si="632">SUMPRODUCT(BB107:BB113,J107:J113)/SUM(J107:J113)</f>
        <v>0.26800074064695212</v>
      </c>
      <c r="BY18" s="129">
        <f t="shared" ref="BY18" si="633">SUMPRODUCT(BC107:BC113,K107:K113)/SUM(K107:K113)</f>
        <v>0.18841035378892707</v>
      </c>
      <c r="BZ18" s="129">
        <f t="shared" ref="BZ18" si="634">SUMPRODUCT(BD107:BD113,L107:L113)/SUM(L107:L113)</f>
        <v>0.23166021067746526</v>
      </c>
      <c r="CA18" s="129">
        <f t="shared" ref="CA18" si="635">SUMPRODUCT(BE107:BE113,M107:M113)/SUM(M107:M113)</f>
        <v>0.226430542457148</v>
      </c>
      <c r="CB18" s="129">
        <f t="shared" ref="CB18" si="636">SUMPRODUCT(BF107:BF113,N107:N113)/SUM(N107:N113)</f>
        <v>0.30230117561012404</v>
      </c>
      <c r="CC18" s="129">
        <f t="shared" ref="CC18" si="637">SUMPRODUCT(BG107:BG113,O107:O113)/SUM(O107:O113)</f>
        <v>0.18836305010022783</v>
      </c>
      <c r="CD18" s="129">
        <f t="shared" ref="CD18" si="638">SUMPRODUCT(BH107:BH113,P107:P113)/SUM(P107:P113)</f>
        <v>0.32832025016813815</v>
      </c>
      <c r="CE18" s="129">
        <f t="shared" ref="CE18" si="639">SUMPRODUCT(BI107:BI113,Q107:Q113)/SUM(Q107:Q113)</f>
        <v>0.33286816142321823</v>
      </c>
      <c r="CF18" s="129">
        <f t="shared" ref="CF18" si="640">SUMPRODUCT(BJ107:BJ113,R107:R113)/SUM(R107:R113)</f>
        <v>0.31826229084320251</v>
      </c>
      <c r="CG18" s="129">
        <f t="shared" ref="CG18" si="641">SUMPRODUCT(BK107:BK113,S107:S113)/SUM(S107:S113)</f>
        <v>0.34949868324162708</v>
      </c>
      <c r="CH18" s="129"/>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0</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2"/>
        <v>35957260.794230774</v>
      </c>
      <c r="DU18" s="76">
        <f t="shared" si="69"/>
        <v>19476212.905638527</v>
      </c>
      <c r="DV18" s="76">
        <f t="shared" si="162"/>
        <v>47782236.665613562</v>
      </c>
      <c r="DW18" s="76">
        <f t="shared" si="163"/>
        <v>36201667.070832305</v>
      </c>
      <c r="DX18" s="76">
        <f t="shared" si="164"/>
        <v>38986918.347344317</v>
      </c>
      <c r="DY18" s="76">
        <f t="shared" si="165"/>
        <v>31241426.219452664</v>
      </c>
      <c r="DZ18" s="76"/>
      <c r="EA18" s="88">
        <f t="shared" si="123"/>
        <v>34737692.241776273</v>
      </c>
      <c r="EB18" s="50"/>
      <c r="EC18" s="59" t="s">
        <v>507</v>
      </c>
      <c r="ED18" s="154">
        <f>SUM(CL10:CL16)</f>
        <v>4270361.5419999994</v>
      </c>
      <c r="EE18" s="154">
        <f t="shared" ref="EE18:EW18" si="642">SUM(CM10:CM16)</f>
        <v>3072338.9839999992</v>
      </c>
      <c r="EF18" s="154">
        <f t="shared" si="642"/>
        <v>4123728.6216666675</v>
      </c>
      <c r="EG18" s="154">
        <f t="shared" si="642"/>
        <v>2960716.929142857</v>
      </c>
      <c r="EH18" s="154">
        <f t="shared" si="642"/>
        <v>6923160.2733333334</v>
      </c>
      <c r="EI18" s="154">
        <f t="shared" si="642"/>
        <v>5564304.121818183</v>
      </c>
      <c r="EJ18" s="154">
        <f t="shared" si="642"/>
        <v>4045413.788571428</v>
      </c>
      <c r="EK18" s="154">
        <f t="shared" si="642"/>
        <v>5026515.8119401708</v>
      </c>
      <c r="EL18" s="154">
        <f t="shared" si="642"/>
        <v>7090651.7066483526</v>
      </c>
      <c r="EM18" s="154">
        <f t="shared" si="642"/>
        <v>11223996.156666666</v>
      </c>
      <c r="EN18" s="154">
        <f t="shared" si="642"/>
        <v>6136316.1414090917</v>
      </c>
      <c r="EO18" s="154">
        <f t="shared" si="642"/>
        <v>10557437.286013989</v>
      </c>
      <c r="EP18" s="154">
        <f t="shared" si="642"/>
        <v>7098297.6246953066</v>
      </c>
      <c r="EQ18" s="154">
        <f t="shared" si="642"/>
        <v>9190412.6866666693</v>
      </c>
      <c r="ER18" s="154">
        <f t="shared" si="642"/>
        <v>8454753.0075457878</v>
      </c>
      <c r="ES18" s="154">
        <f t="shared" si="642"/>
        <v>12170887.674393641</v>
      </c>
      <c r="ET18" s="154">
        <f t="shared" si="642"/>
        <v>13591679.755574809</v>
      </c>
      <c r="EU18" s="154">
        <f t="shared" si="642"/>
        <v>18360897.660890114</v>
      </c>
      <c r="EV18" s="154">
        <f t="shared" si="642"/>
        <v>22028480.528578758</v>
      </c>
      <c r="EW18" s="154">
        <f t="shared" si="642"/>
        <v>12353726.157014202</v>
      </c>
      <c r="EX18" s="152">
        <f>(EV18-EU18)/EU18</f>
        <v>0.19974964925058269</v>
      </c>
      <c r="EY18" s="153">
        <f>(EV18-EW18)/EW18</f>
        <v>0.78314463576411886</v>
      </c>
      <c r="FA18" s="146"/>
    </row>
    <row r="19" spans="1:157" ht="16" thickBot="1" x14ac:dyDescent="0.2">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c r="U19" s="181">
        <f t="shared" si="76"/>
        <v>5035958.2</v>
      </c>
      <c r="V19" s="68"/>
      <c r="W19" s="83" t="s">
        <v>444</v>
      </c>
      <c r="X19" s="70">
        <f t="shared" ref="X19" si="643">SUM(B114:B120)</f>
        <v>99925666</v>
      </c>
      <c r="Y19" s="70">
        <f t="shared" ref="Y19" si="644">SUM(C114:C120)</f>
        <v>109842318</v>
      </c>
      <c r="Z19" s="70">
        <f t="shared" ref="Z19" si="645">SUM(D114:D120)</f>
        <v>122176731</v>
      </c>
      <c r="AA19" s="70">
        <f t="shared" ref="AA19" si="646">SUM(E114:E120)</f>
        <v>120961003</v>
      </c>
      <c r="AB19" s="70">
        <f t="shared" ref="AB19" si="647">SUM(F114:F120)</f>
        <v>136399914</v>
      </c>
      <c r="AC19" s="70">
        <f t="shared" ref="AC19" si="648">SUM(G114:G120)</f>
        <v>119287663</v>
      </c>
      <c r="AD19" s="70">
        <f t="shared" ref="AD19" si="649">SUM(H114:H120)</f>
        <v>111113581</v>
      </c>
      <c r="AE19" s="70">
        <f t="shared" ref="AE19" si="650">SUM(I114:I120)</f>
        <v>140002819</v>
      </c>
      <c r="AF19" s="70">
        <f t="shared" ref="AF19" si="651">SUM(J114:J120)</f>
        <v>167489334</v>
      </c>
      <c r="AG19" s="70">
        <f t="shared" ref="AG19" si="652">SUM(K114:K120)</f>
        <v>127137367</v>
      </c>
      <c r="AH19" s="70">
        <f t="shared" ref="AH19" si="653">SUM(L114:L120)</f>
        <v>180479756</v>
      </c>
      <c r="AI19" s="70">
        <f t="shared" ref="AI19" si="654">SUM(M114:M120)</f>
        <v>125030765</v>
      </c>
      <c r="AJ19" s="70">
        <f t="shared" ref="AJ19" si="655">SUM(N114:N120)</f>
        <v>144210216</v>
      </c>
      <c r="AK19" s="70">
        <f t="shared" ref="AK19" si="656">SUM(O114:O120)</f>
        <v>118291482</v>
      </c>
      <c r="AL19" s="70">
        <f t="shared" ref="AL19" si="657">SUM(P114:P120)</f>
        <v>152848859</v>
      </c>
      <c r="AM19" s="70">
        <f t="shared" ref="AM19" si="658">SUM(Q114:Q120)</f>
        <v>160208182</v>
      </c>
      <c r="AN19" s="70">
        <f t="shared" ref="AN19" si="659">SUM(R114:R120)</f>
        <v>122695189</v>
      </c>
      <c r="AO19" s="70">
        <f t="shared" ref="AO19" si="660">SUM(S114:S120)</f>
        <v>126438678</v>
      </c>
      <c r="AP19" s="70"/>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c r="BM19" s="86">
        <f t="shared" si="143"/>
        <v>0.37813349092819459</v>
      </c>
      <c r="BN19" s="74"/>
      <c r="BO19" s="83" t="s">
        <v>444</v>
      </c>
      <c r="BP19" s="129">
        <f t="shared" ref="BP19" si="661">SUMPRODUCT(AT114:AT120,B114:B120)/SUM(B114:B120)</f>
        <v>0.24385638672538962</v>
      </c>
      <c r="BQ19" s="129">
        <f t="shared" ref="BQ19" si="662">SUMPRODUCT(AU114:AU120,C114:C120)/SUM(C114:C120)</f>
        <v>0.20511487599452186</v>
      </c>
      <c r="BR19" s="129">
        <f t="shared" ref="BR19" si="663">SUMPRODUCT(AV114:AV120,D114:D120)/SUM(D114:D120)</f>
        <v>0.18939147211186033</v>
      </c>
      <c r="BS19" s="129">
        <f t="shared" ref="BS19" si="664">SUMPRODUCT(AW114:AW120,E114:E120)/SUM(E114:E120)</f>
        <v>0.24243094245837235</v>
      </c>
      <c r="BT19" s="129">
        <f t="shared" ref="BT19" si="665">SUMPRODUCT(AX114:AX120,F114:F120)/SUM(F114:F120)</f>
        <v>0.18997161628261308</v>
      </c>
      <c r="BU19" s="129">
        <f t="shared" ref="BU19" si="666">SUMPRODUCT(AY114:AY120,G114:G120)/SUM(G114:G120)</f>
        <v>0.24379451494493615</v>
      </c>
      <c r="BV19" s="129">
        <f t="shared" ref="BV19" si="667">SUMPRODUCT(AZ114:AZ120,H114:H120)/SUM(H114:H120)</f>
        <v>0.21064416716080819</v>
      </c>
      <c r="BW19" s="129">
        <f t="shared" ref="BW19" si="668">SUMPRODUCT(BA114:BA120,I114:I120)/SUM(I114:I120)</f>
        <v>0.18566266912646398</v>
      </c>
      <c r="BX19" s="129">
        <f t="shared" ref="BX19" si="669">SUMPRODUCT(BB114:BB120,J114:J120)/SUM(J114:J120)</f>
        <v>0.17702532430683446</v>
      </c>
      <c r="BY19" s="129">
        <f t="shared" ref="BY19" si="670">SUMPRODUCT(BC114:BC120,K114:K120)/SUM(K114:K120)</f>
        <v>0.19129417789500075</v>
      </c>
      <c r="BZ19" s="129">
        <f t="shared" ref="BZ19" si="671">SUMPRODUCT(BD114:BD120,L114:L120)/SUM(L114:L120)</f>
        <v>0.17985883851111018</v>
      </c>
      <c r="CA19" s="129">
        <f t="shared" ref="CA19" si="672">SUMPRODUCT(BE114:BE120,M114:M120)/SUM(M114:M120)</f>
        <v>0.22162306152026195</v>
      </c>
      <c r="CB19" s="129">
        <f t="shared" ref="CB19" si="673">SUMPRODUCT(BF114:BF120,N114:N120)/SUM(N114:N120)</f>
        <v>0.23181455984913346</v>
      </c>
      <c r="CC19" s="129">
        <f t="shared" ref="CC19" si="674">SUMPRODUCT(BG114:BG120,O114:O120)/SUM(O114:O120)</f>
        <v>0.18452264675509117</v>
      </c>
      <c r="CD19" s="129">
        <f t="shared" ref="CD19" si="675">SUMPRODUCT(BH114:BH120,P114:P120)/SUM(P114:P120)</f>
        <v>0.23796559564435157</v>
      </c>
      <c r="CE19" s="129">
        <f t="shared" ref="CE19" si="676">SUMPRODUCT(BI114:BI120,Q114:Q120)/SUM(Q114:Q120)</f>
        <v>0.26130724630441876</v>
      </c>
      <c r="CF19" s="129">
        <f t="shared" ref="CF19" si="677">SUMPRODUCT(BJ114:BJ120,R114:R120)/SUM(R114:R120)</f>
        <v>0.31452301164077062</v>
      </c>
      <c r="CG19" s="129">
        <f t="shared" ref="CG19" si="678">SUMPRODUCT(BK114:BK120,S114:S120)/SUM(S114:S120)</f>
        <v>0.26518521632942105</v>
      </c>
      <c r="CH19" s="129"/>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0</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2"/>
        <v>33430027.747788463</v>
      </c>
      <c r="DU19" s="76">
        <f t="shared" si="69"/>
        <v>21827457.347222224</v>
      </c>
      <c r="DV19" s="76">
        <f t="shared" si="162"/>
        <v>36372769.775494508</v>
      </c>
      <c r="DW19" s="76">
        <f t="shared" si="163"/>
        <v>41863558.873857148</v>
      </c>
      <c r="DX19" s="76">
        <f t="shared" si="164"/>
        <v>38590460.35811355</v>
      </c>
      <c r="DY19" s="76">
        <f t="shared" si="165"/>
        <v>33529668.177836008</v>
      </c>
      <c r="DZ19" s="76"/>
      <c r="EA19" s="88">
        <f t="shared" si="123"/>
        <v>34436782.906504683</v>
      </c>
      <c r="EB19" s="50"/>
      <c r="EC19" s="90" t="s">
        <v>506</v>
      </c>
      <c r="ED19" s="155">
        <f t="shared" ref="ED19:EW19" si="679">ED18/ED17</f>
        <v>0.20655520443606251</v>
      </c>
      <c r="EE19" s="155">
        <f t="shared" ref="EE19:EV19" si="680">EE18/EE17</f>
        <v>0.18532642014980463</v>
      </c>
      <c r="EF19" s="155">
        <f t="shared" si="680"/>
        <v>0.3762909615575481</v>
      </c>
      <c r="EG19" s="155">
        <f t="shared" si="680"/>
        <v>0.24188116814226301</v>
      </c>
      <c r="EH19" s="155">
        <f t="shared" si="680"/>
        <v>0.30220998752876105</v>
      </c>
      <c r="EI19" s="155">
        <f t="shared" si="680"/>
        <v>0.30785652511268091</v>
      </c>
      <c r="EJ19" s="155">
        <f t="shared" si="680"/>
        <v>0.20622165926518418</v>
      </c>
      <c r="EK19" s="155">
        <f t="shared" si="680"/>
        <v>0.26923078181878013</v>
      </c>
      <c r="EL19" s="155">
        <f t="shared" si="680"/>
        <v>0.42790146996584905</v>
      </c>
      <c r="EM19" s="155">
        <f t="shared" si="680"/>
        <v>0.49647237135910183</v>
      </c>
      <c r="EN19" s="155">
        <f t="shared" si="680"/>
        <v>0.23340113667682857</v>
      </c>
      <c r="EO19" s="155">
        <f t="shared" si="680"/>
        <v>0.32665483676703228</v>
      </c>
      <c r="EP19" s="155">
        <f t="shared" si="680"/>
        <v>0.43078797300455801</v>
      </c>
      <c r="EQ19" s="155">
        <f t="shared" si="680"/>
        <v>0.32276121893138415</v>
      </c>
      <c r="ER19" s="155">
        <f t="shared" si="680"/>
        <v>0.32886566067835388</v>
      </c>
      <c r="ES19" s="155">
        <f t="shared" si="680"/>
        <v>0.35128588892525847</v>
      </c>
      <c r="ET19" s="155">
        <f t="shared" si="680"/>
        <v>0.36657866689455593</v>
      </c>
      <c r="EU19" s="155">
        <f t="shared" si="680"/>
        <v>0.41225974634848822</v>
      </c>
      <c r="EV19" s="155">
        <f t="shared" si="680"/>
        <v>0.46685166956504326</v>
      </c>
      <c r="EW19" s="155">
        <f t="shared" si="679"/>
        <v>0.36239802194627702</v>
      </c>
      <c r="EX19" s="156">
        <f>(EV19-EU19)/EU19</f>
        <v>0.1324211827618208</v>
      </c>
      <c r="EY19" s="157">
        <f>(EV19-EW19)/EW19</f>
        <v>0.28822907768037093</v>
      </c>
      <c r="FA19" s="146"/>
    </row>
    <row r="20" spans="1:157" x14ac:dyDescent="0.15">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c r="U20" s="181">
        <f t="shared" si="76"/>
        <v>7971351.4000000004</v>
      </c>
      <c r="V20" s="68"/>
      <c r="W20" s="83" t="s">
        <v>445</v>
      </c>
      <c r="X20" s="70">
        <f t="shared" ref="X20" si="681">SUM(B121:B127)</f>
        <v>115609485</v>
      </c>
      <c r="Y20" s="70">
        <f t="shared" ref="Y20" si="682">SUM(C121:C127)</f>
        <v>157135628</v>
      </c>
      <c r="Z20" s="70">
        <f t="shared" ref="Z20" si="683">SUM(D121:D127)</f>
        <v>129554979</v>
      </c>
      <c r="AA20" s="70">
        <f t="shared" ref="AA20" si="684">SUM(E121:E127)</f>
        <v>122379069</v>
      </c>
      <c r="AB20" s="70">
        <f t="shared" ref="AB20" si="685">SUM(F121:F127)</f>
        <v>182993969</v>
      </c>
      <c r="AC20" s="70">
        <f t="shared" ref="AC20" si="686">SUM(G121:G127)</f>
        <v>151904705</v>
      </c>
      <c r="AD20" s="70">
        <f t="shared" ref="AD20" si="687">SUM(H121:H127)</f>
        <v>125370918</v>
      </c>
      <c r="AE20" s="70">
        <f t="shared" ref="AE20" si="688">SUM(I121:I127)</f>
        <v>147500792</v>
      </c>
      <c r="AF20" s="70">
        <f t="shared" ref="AF20" si="689">SUM(J121:J127)</f>
        <v>187734676</v>
      </c>
      <c r="AG20" s="70">
        <f t="shared" ref="AG20" si="690">SUM(K121:K127)</f>
        <v>175506681</v>
      </c>
      <c r="AH20" s="70">
        <f t="shared" ref="AH20" si="691">SUM(L121:L127)</f>
        <v>182695831</v>
      </c>
      <c r="AI20" s="70">
        <f t="shared" ref="AI20" si="692">SUM(M121:M127)</f>
        <v>175014089</v>
      </c>
      <c r="AJ20" s="70">
        <f t="shared" ref="AJ20" si="693">SUM(N121:N127)</f>
        <v>167781994</v>
      </c>
      <c r="AK20" s="70">
        <f t="shared" ref="AK20" si="694">SUM(O121:O127)</f>
        <v>174138367</v>
      </c>
      <c r="AL20" s="70">
        <f t="shared" ref="AL20" si="695">SUM(P121:P127)</f>
        <v>187211336</v>
      </c>
      <c r="AM20" s="70">
        <f t="shared" ref="AM20" si="696">SUM(Q121:Q127)</f>
        <v>183584547</v>
      </c>
      <c r="AN20" s="70">
        <f t="shared" ref="AN20" si="697">SUM(R121:R127)</f>
        <v>183223658</v>
      </c>
      <c r="AO20" s="70">
        <f t="shared" ref="AO20" si="698">SUM(S121:S127)</f>
        <v>127249682</v>
      </c>
      <c r="AP20" s="70"/>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c r="BM20" s="86">
        <f t="shared" si="143"/>
        <v>0.35902441099847682</v>
      </c>
      <c r="BN20" s="74"/>
      <c r="BO20" s="83" t="s">
        <v>445</v>
      </c>
      <c r="BP20" s="129">
        <f t="shared" ref="BP20" si="699">SUMPRODUCT(AT121:AT127,B121:B127)/SUM(B121:B127)</f>
        <v>0.21493672063516051</v>
      </c>
      <c r="BQ20" s="129">
        <f t="shared" ref="BQ20" si="700">SUMPRODUCT(AU121:AU127,C121:C127)/SUM(C121:C127)</f>
        <v>0.21087616174272764</v>
      </c>
      <c r="BR20" s="129">
        <f t="shared" ref="BR20" si="701">SUMPRODUCT(AV121:AV127,D121:D127)/SUM(D121:D127)</f>
        <v>0.1964118445099152</v>
      </c>
      <c r="BS20" s="129">
        <f t="shared" ref="BS20" si="702">SUMPRODUCT(AW121:AW127,E121:E127)/SUM(E121:E127)</f>
        <v>0.21764022467355101</v>
      </c>
      <c r="BT20" s="129">
        <f t="shared" ref="BT20" si="703">SUMPRODUCT(AX121:AX127,F121:F127)/SUM(F121:F127)</f>
        <v>0.1509613139352334</v>
      </c>
      <c r="BU20" s="129">
        <f t="shared" ref="BU20" si="704">SUMPRODUCT(AY121:AY127,G121:G127)/SUM(G121:G127)</f>
        <v>0.20998179692530061</v>
      </c>
      <c r="BV20" s="129">
        <f t="shared" ref="BV20" si="705">SUMPRODUCT(AZ121:AZ127,H121:H127)/SUM(H121:H127)</f>
        <v>0.23352498112175157</v>
      </c>
      <c r="BW20" s="129">
        <f t="shared" ref="BW20" si="706">SUMPRODUCT(BA121:BA127,I121:I127)/SUM(I121:I127)</f>
        <v>0.18233481043874403</v>
      </c>
      <c r="BX20" s="129">
        <f t="shared" ref="BX20" si="707">SUMPRODUCT(BB121:BB127,J121:J127)/SUM(J121:J127)</f>
        <v>0.15729500310435079</v>
      </c>
      <c r="BY20" s="129">
        <f t="shared" ref="BY20" si="708">SUMPRODUCT(BC121:BC127,K121:K127)/SUM(K121:K127)</f>
        <v>0.2053834724889545</v>
      </c>
      <c r="BZ20" s="129">
        <f t="shared" ref="BZ20" si="709">SUMPRODUCT(BD121:BD127,L121:L127)/SUM(L121:L127)</f>
        <v>0.15981838679200869</v>
      </c>
      <c r="CA20" s="129">
        <f t="shared" ref="CA20" si="710">SUMPRODUCT(BE121:BE127,M121:M127)/SUM(M121:M127)</f>
        <v>0.22427525953258168</v>
      </c>
      <c r="CB20" s="129">
        <f t="shared" ref="CB20" si="711">SUMPRODUCT(BF121:BF127,N121:N127)/SUM(N121:N127)</f>
        <v>0.19304167572661476</v>
      </c>
      <c r="CC20" s="129">
        <f t="shared" ref="CC20" si="712">SUMPRODUCT(BG121:BG127,O121:O127)/SUM(O121:O127)</f>
        <v>0.18789100738250469</v>
      </c>
      <c r="CD20" s="129">
        <f t="shared" ref="CD20" si="713">SUMPRODUCT(BH121:BH127,P121:P127)/SUM(P121:P127)</f>
        <v>0.1867577637047495</v>
      </c>
      <c r="CE20" s="129">
        <f t="shared" ref="CE20" si="714">SUMPRODUCT(BI121:BI127,Q121:Q127)/SUM(Q121:Q127)</f>
        <v>0.21693209307098385</v>
      </c>
      <c r="CF20" s="129">
        <f t="shared" ref="CF20" si="715">SUMPRODUCT(BJ121:BJ127,R121:R127)/SUM(R121:R127)</f>
        <v>0.31178758150078856</v>
      </c>
      <c r="CG20" s="129">
        <f t="shared" ref="CG20" si="716">SUMPRODUCT(BK121:BK127,S121:S127)/SUM(S121:S127)</f>
        <v>0.25182796544301694</v>
      </c>
      <c r="CH20" s="129"/>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2"/>
        <v>32388917.278512824</v>
      </c>
      <c r="DU20" s="76">
        <f t="shared" si="69"/>
        <v>32719033.19957431</v>
      </c>
      <c r="DV20" s="76">
        <f t="shared" si="162"/>
        <v>34963170.451538466</v>
      </c>
      <c r="DW20" s="76">
        <f t="shared" si="163"/>
        <v>39825380.036198407</v>
      </c>
      <c r="DX20" s="76">
        <f t="shared" si="164"/>
        <v>57126861.201547608</v>
      </c>
      <c r="DY20" s="76">
        <f t="shared" si="165"/>
        <v>32045028.521330897</v>
      </c>
      <c r="DZ20" s="76"/>
      <c r="EA20" s="88">
        <f t="shared" si="123"/>
        <v>39335894.682037935</v>
      </c>
      <c r="EB20" s="50"/>
      <c r="EC20" s="50"/>
      <c r="EX20" s="1"/>
    </row>
    <row r="21" spans="1:157" x14ac:dyDescent="0.15">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c r="U21" s="181">
        <f t="shared" si="76"/>
        <v>4942804.2</v>
      </c>
      <c r="V21" s="68"/>
      <c r="W21" s="83" t="s">
        <v>446</v>
      </c>
      <c r="X21" s="70">
        <f t="shared" ref="X21" si="717">SUM(B128:B134)</f>
        <v>136000103</v>
      </c>
      <c r="Y21" s="70">
        <f t="shared" ref="Y21" si="718">SUM(C128:C134)</f>
        <v>208924370</v>
      </c>
      <c r="Z21" s="70">
        <f t="shared" ref="Z21" si="719">SUM(D128:D134)</f>
        <v>184135740</v>
      </c>
      <c r="AA21" s="70">
        <f t="shared" ref="AA21" si="720">SUM(E128:E134)</f>
        <v>132889659</v>
      </c>
      <c r="AB21" s="70">
        <f t="shared" ref="AB21" si="721">SUM(F128:F134)</f>
        <v>203842084</v>
      </c>
      <c r="AC21" s="70">
        <f t="shared" ref="AC21" si="722">SUM(G128:G134)</f>
        <v>180512464</v>
      </c>
      <c r="AD21" s="70">
        <f t="shared" ref="AD21" si="723">SUM(H128:H134)</f>
        <v>152984570</v>
      </c>
      <c r="AE21" s="70">
        <f t="shared" ref="AE21" si="724">SUM(I128:I134)</f>
        <v>160924024</v>
      </c>
      <c r="AF21" s="70">
        <f t="shared" ref="AF21" si="725">SUM(J128:J134)</f>
        <v>228822964</v>
      </c>
      <c r="AG21" s="70">
        <f t="shared" ref="AG21" si="726">SUM(K128:K134)</f>
        <v>229013322</v>
      </c>
      <c r="AH21" s="70">
        <f t="shared" ref="AH21" si="727">SUM(L128:L134)</f>
        <v>198643516</v>
      </c>
      <c r="AI21" s="70">
        <f t="shared" ref="AI21" si="728">SUM(M128:M134)</f>
        <v>228922307</v>
      </c>
      <c r="AJ21" s="70">
        <f t="shared" ref="AJ21" si="729">SUM(N128:N134)</f>
        <v>208719294</v>
      </c>
      <c r="AK21" s="70">
        <f t="shared" ref="AK21" si="730">SUM(O128:O134)</f>
        <v>235405813</v>
      </c>
      <c r="AL21" s="70">
        <f t="shared" ref="AL21" si="731">SUM(P128:P134)</f>
        <v>227549168</v>
      </c>
      <c r="AM21" s="70">
        <f t="shared" ref="AM21" si="732">SUM(Q128:Q134)</f>
        <v>213109561</v>
      </c>
      <c r="AN21" s="70">
        <f t="shared" ref="AN21" si="733">SUM(R128:R134)</f>
        <v>219738776</v>
      </c>
      <c r="AO21" s="70">
        <f t="shared" ref="AO21" si="734">SUM(S128:S134)</f>
        <v>183447579</v>
      </c>
      <c r="AP21" s="70"/>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c r="BM21" s="86">
        <f t="shared" si="143"/>
        <v>0.36088698987063245</v>
      </c>
      <c r="BN21" s="74"/>
      <c r="BO21" s="83" t="s">
        <v>446</v>
      </c>
      <c r="BP21" s="129">
        <f t="shared" ref="BP21" si="735">SUMPRODUCT(AT128:AT134,B128:B134)/SUM(B128:B134)</f>
        <v>0.20831328916223937</v>
      </c>
      <c r="BQ21" s="129">
        <f t="shared" ref="BQ21" si="736">SUMPRODUCT(AU128:AU134,C128:C134)/SUM(C128:C134)</f>
        <v>0.20115788956343797</v>
      </c>
      <c r="BR21" s="129">
        <f t="shared" ref="BR21" si="737">SUMPRODUCT(AV128:AV134,D128:D134)/SUM(D128:D134)</f>
        <v>0.19749534475885708</v>
      </c>
      <c r="BS21" s="129">
        <f t="shared" ref="BS21" si="738">SUMPRODUCT(AW128:AW134,E128:E134)/SUM(E128:E134)</f>
        <v>0.21613200856274975</v>
      </c>
      <c r="BT21" s="129">
        <f t="shared" ref="BT21" si="739">SUMPRODUCT(AX128:AX134,F128:F134)/SUM(F128:F134)</f>
        <v>9.8721594417885014E-2</v>
      </c>
      <c r="BU21" s="129">
        <f t="shared" ref="BU21" si="740">SUMPRODUCT(AY128:AY134,G128:G134)/SUM(G128:G134)</f>
        <v>0.19372841778286246</v>
      </c>
      <c r="BV21" s="129">
        <f t="shared" ref="BV21" si="741">SUMPRODUCT(AZ128:AZ134,H128:H134)/SUM(H128:H134)</f>
        <v>0.24931885717876393</v>
      </c>
      <c r="BW21" s="129">
        <f t="shared" ref="BW21" si="742">SUMPRODUCT(BA128:BA134,I128:I134)/SUM(I128:I134)</f>
        <v>0.19221988357016895</v>
      </c>
      <c r="BX21" s="129">
        <f t="shared" ref="BX21" si="743">SUMPRODUCT(BB128:BB134,J128:J134)/SUM(J128:J134)</f>
        <v>0.15023812080654167</v>
      </c>
      <c r="BY21" s="129">
        <f t="shared" ref="BY21" si="744">SUMPRODUCT(BC128:BC134,K128:K134)/SUM(K128:K134)</f>
        <v>0.19121437665333052</v>
      </c>
      <c r="BZ21" s="129">
        <f t="shared" ref="BZ21" si="745">SUMPRODUCT(BD128:BD134,L128:L134)/SUM(L128:L134)</f>
        <v>0.17341291189296498</v>
      </c>
      <c r="CA21" s="129">
        <f t="shared" ref="CA21" si="746">SUMPRODUCT(BE128:BE134,M128:M134)/SUM(M128:M134)</f>
        <v>0.22017528160911531</v>
      </c>
      <c r="CB21" s="129">
        <f t="shared" ref="CB21" si="747">SUMPRODUCT(BF128:BF134,N128:N134)/SUM(N128:N134)</f>
        <v>0.16694557389232431</v>
      </c>
      <c r="CC21" s="129">
        <f t="shared" ref="CC21" si="748">SUMPRODUCT(BG128:BG134,O128:O134)/SUM(O128:O134)</f>
        <v>0.21181092729966586</v>
      </c>
      <c r="CD21" s="129">
        <f t="shared" ref="CD21" si="749">SUMPRODUCT(BH128:BH134,P128:P134)/SUM(P128:P134)</f>
        <v>0.16775063900385201</v>
      </c>
      <c r="CE21" s="129">
        <f t="shared" ref="CE21" si="750">SUMPRODUCT(BI128:BI134,Q128:Q134)/SUM(Q128:Q134)</f>
        <v>0.17977648019415507</v>
      </c>
      <c r="CF21" s="129">
        <f t="shared" ref="CF21" si="751">SUMPRODUCT(BJ128:BJ134,R128:R134)/SUM(R128:R134)</f>
        <v>0.29981151891400565</v>
      </c>
      <c r="CG21" s="129">
        <f t="shared" ref="CG21" si="752">SUMPRODUCT(BK128:BK134,S128:S134)/SUM(S128:S134)</f>
        <v>0.25964441351742851</v>
      </c>
      <c r="CH21" s="129"/>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2"/>
        <v>34844762.319230765</v>
      </c>
      <c r="DU21" s="76">
        <f t="shared" si="69"/>
        <v>49861523.543261737</v>
      </c>
      <c r="DV21" s="76">
        <f t="shared" si="162"/>
        <v>38171518.336794876</v>
      </c>
      <c r="DW21" s="76">
        <f t="shared" si="163"/>
        <v>38312086.772301584</v>
      </c>
      <c r="DX21" s="76">
        <f t="shared" si="164"/>
        <v>65880216.196864448</v>
      </c>
      <c r="DY21" s="76">
        <f t="shared" si="165"/>
        <v>47631139.060647137</v>
      </c>
      <c r="DZ21" s="76"/>
      <c r="EA21" s="88">
        <f t="shared" si="123"/>
        <v>47971296.781973958</v>
      </c>
      <c r="EB21" s="50"/>
      <c r="EC21" s="50"/>
      <c r="EX21" s="1"/>
    </row>
    <row r="22" spans="1:157" x14ac:dyDescent="0.15">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c r="U22" s="181">
        <f t="shared" si="76"/>
        <v>5299216.4000000004</v>
      </c>
      <c r="V22" s="68"/>
      <c r="W22" s="83" t="s">
        <v>447</v>
      </c>
      <c r="X22" s="70">
        <f t="shared" ref="X22" si="753">SUM(B135:B141)</f>
        <v>199805184</v>
      </c>
      <c r="Y22" s="70">
        <f t="shared" ref="Y22" si="754">SUM(C135:C141)</f>
        <v>244554050</v>
      </c>
      <c r="Z22" s="70">
        <f t="shared" ref="Z22" si="755">SUM(D135:D141)</f>
        <v>259868287</v>
      </c>
      <c r="AA22" s="70">
        <f t="shared" ref="AA22" si="756">SUM(E135:E141)</f>
        <v>134299903</v>
      </c>
      <c r="AB22" s="70">
        <f t="shared" ref="AB22" si="757">SUM(F135:F141)</f>
        <v>241937721</v>
      </c>
      <c r="AC22" s="70">
        <f t="shared" ref="AC22" si="758">SUM(G135:G141)</f>
        <v>233378498</v>
      </c>
      <c r="AD22" s="70">
        <f t="shared" ref="AD22" si="759">SUM(H135:H141)</f>
        <v>200289057</v>
      </c>
      <c r="AE22" s="70">
        <f t="shared" ref="AE22" si="760">SUM(I135:I141)</f>
        <v>199540028</v>
      </c>
      <c r="AF22" s="70">
        <f t="shared" ref="AF22" si="761">SUM(J135:J141)</f>
        <v>286148961</v>
      </c>
      <c r="AG22" s="70">
        <f t="shared" ref="AG22" si="762">SUM(K135:K141)</f>
        <v>256991193</v>
      </c>
      <c r="AH22" s="70">
        <f t="shared" ref="AH22" si="763">SUM(L135:L141)</f>
        <v>220784475</v>
      </c>
      <c r="AI22" s="70">
        <f t="shared" ref="AI22" si="764">SUM(M135:M141)</f>
        <v>213036535</v>
      </c>
      <c r="AJ22" s="70">
        <f t="shared" ref="AJ22" si="765">SUM(N135:N141)</f>
        <v>259409073</v>
      </c>
      <c r="AK22" s="70">
        <f t="shared" ref="AK22" si="766">SUM(O135:O141)</f>
        <v>259371075</v>
      </c>
      <c r="AL22" s="70">
        <f t="shared" ref="AL22" si="767">SUM(P135:P141)</f>
        <v>218908540</v>
      </c>
      <c r="AM22" s="70">
        <f t="shared" ref="AM22" si="768">SUM(Q135:Q141)</f>
        <v>222546837</v>
      </c>
      <c r="AN22" s="70">
        <f t="shared" ref="AN22" si="769">SUM(R135:R141)</f>
        <v>224145364</v>
      </c>
      <c r="AO22" s="70">
        <f t="shared" ref="AO22" si="770">SUM(S135:S141)</f>
        <v>242780754</v>
      </c>
      <c r="AP22" s="70"/>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c r="BM22" s="86">
        <f t="shared" si="143"/>
        <v>0.34028404961504188</v>
      </c>
      <c r="BN22" s="74"/>
      <c r="BO22" s="83" t="s">
        <v>447</v>
      </c>
      <c r="BP22" s="129">
        <f t="shared" ref="BP22" si="771">SUMPRODUCT(AT135:AT141,B135:B141)/SUM(B135:B141)</f>
        <v>0.21156881290682539</v>
      </c>
      <c r="BQ22" s="129">
        <f t="shared" ref="BQ22" si="772">SUMPRODUCT(AU135:AU141,C135:C141)/SUM(C135:C141)</f>
        <v>0.18659449082825186</v>
      </c>
      <c r="BR22" s="129">
        <f t="shared" ref="BR22" si="773">SUMPRODUCT(AV135:AV141,D135:D141)/SUM(D135:D141)</f>
        <v>0.20019161965545665</v>
      </c>
      <c r="BS22" s="129">
        <f t="shared" ref="BS22" si="774">SUMPRODUCT(AW135:AW141,E135:E141)/SUM(E135:E141)</f>
        <v>0.21515631469468247</v>
      </c>
      <c r="BT22" s="129">
        <f t="shared" ref="BT22" si="775">SUMPRODUCT(AX135:AX141,F135:F141)/SUM(F135:F141)</f>
        <v>0.10215639051738078</v>
      </c>
      <c r="BU22" s="129">
        <f t="shared" ref="BU22" si="776">SUMPRODUCT(AY135:AY141,G135:G141)/SUM(G135:G141)</f>
        <v>0.17704346675547317</v>
      </c>
      <c r="BV22" s="129">
        <f t="shared" ref="BV22" si="777">SUMPRODUCT(AZ135:AZ141,H135:H141)/SUM(H135:H141)</f>
        <v>0.25470224710705736</v>
      </c>
      <c r="BW22" s="129">
        <f t="shared" ref="BW22" si="778">SUMPRODUCT(BA135:BA141,I135:I141)/SUM(I135:I141)</f>
        <v>0.2165624839912503</v>
      </c>
      <c r="BX22" s="129">
        <f t="shared" ref="BX22" si="779">SUMPRODUCT(BB135:BB141,J135:J141)/SUM(J135:J141)</f>
        <v>0.1359877432560308</v>
      </c>
      <c r="BY22" s="129">
        <f t="shared" ref="BY22" si="780">SUMPRODUCT(BC135:BC141,K135:K141)/SUM(K135:K141)</f>
        <v>0.15053644145486939</v>
      </c>
      <c r="BZ22" s="129">
        <f t="shared" ref="BZ22" si="781">SUMPRODUCT(BD135:BD141,L135:L141)/SUM(L135:L141)</f>
        <v>0.18758151230053999</v>
      </c>
      <c r="CA22" s="129">
        <f t="shared" ref="CA22" si="782">SUMPRODUCT(BE135:BE141,M135:M141)/SUM(M135:M141)</f>
        <v>0.20367219561947619</v>
      </c>
      <c r="CB22" s="129">
        <f t="shared" ref="CB22" si="783">SUMPRODUCT(BF135:BF141,N135:N141)/SUM(N135:N141)</f>
        <v>0.16273041357285659</v>
      </c>
      <c r="CC22" s="129">
        <f t="shared" ref="CC22" si="784">SUMPRODUCT(BG135:BG141,O135:O141)/SUM(O135:O141)</f>
        <v>0.22323291186678998</v>
      </c>
      <c r="CD22" s="129">
        <f t="shared" ref="CD22" si="785">SUMPRODUCT(BH135:BH141,P135:P141)/SUM(P135:P141)</f>
        <v>0.17403748672847574</v>
      </c>
      <c r="CE22" s="129">
        <f t="shared" ref="CE22" si="786">SUMPRODUCT(BI135:BI141,Q135:Q141)/SUM(Q135:Q141)</f>
        <v>0.17456546531233091</v>
      </c>
      <c r="CF22" s="129">
        <f t="shared" ref="CF22" si="787">SUMPRODUCT(BJ135:BJ141,R135:R141)/SUM(R135:R141)</f>
        <v>0.2935859775253099</v>
      </c>
      <c r="CG22" s="129">
        <f t="shared" ref="CG22" si="788">SUMPRODUCT(BK135:BK141,S135:S141)/SUM(S135:S141)</f>
        <v>0.24839439332026916</v>
      </c>
      <c r="CH22" s="129"/>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2"/>
        <v>42213745.733841345</v>
      </c>
      <c r="DU22" s="76">
        <f t="shared" si="69"/>
        <v>57900160.326269574</v>
      </c>
      <c r="DV22" s="76">
        <f t="shared" si="162"/>
        <v>38098292.125</v>
      </c>
      <c r="DW22" s="76">
        <f t="shared" si="163"/>
        <v>38848992.154692464</v>
      </c>
      <c r="DX22" s="76">
        <f t="shared" si="164"/>
        <v>65805935.79770641</v>
      </c>
      <c r="DY22" s="76">
        <f t="shared" si="165"/>
        <v>60305378.099667512</v>
      </c>
      <c r="DZ22" s="76"/>
      <c r="EA22" s="88">
        <f t="shared" si="123"/>
        <v>52191751.700667195</v>
      </c>
      <c r="EB22" s="50"/>
      <c r="EC22" s="50"/>
      <c r="ED22" s="70"/>
      <c r="EX22" s="1"/>
    </row>
    <row r="23" spans="1:157" x14ac:dyDescent="0.15">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25"/>
      <c r="U23" s="181">
        <f t="shared" si="76"/>
        <v>2823302</v>
      </c>
      <c r="V23" s="68"/>
      <c r="W23" s="83" t="s">
        <v>448</v>
      </c>
      <c r="X23" s="70">
        <f t="shared" ref="X23" si="789">SUM(B142:B148)</f>
        <v>230343747</v>
      </c>
      <c r="Y23" s="70">
        <f t="shared" ref="Y23" si="790">SUM(C142:C148)</f>
        <v>228394923</v>
      </c>
      <c r="Z23" s="70">
        <f t="shared" ref="Z23" si="791">SUM(D142:D148)</f>
        <v>233647637</v>
      </c>
      <c r="AA23" s="70">
        <f t="shared" ref="AA23" si="792">SUM(E142:E148)</f>
        <v>265205098</v>
      </c>
      <c r="AB23" s="70">
        <f t="shared" ref="AB23" si="793">SUM(F142:F148)</f>
        <v>278218597</v>
      </c>
      <c r="AC23" s="70">
        <f t="shared" ref="AC23" si="794">SUM(G142:G148)</f>
        <v>256666693</v>
      </c>
      <c r="AD23" s="70">
        <f t="shared" ref="AD23" si="795">SUM(H142:H148)</f>
        <v>239276229</v>
      </c>
      <c r="AE23" s="70">
        <f t="shared" ref="AE23" si="796">SUM(I142:I148)</f>
        <v>224463395</v>
      </c>
      <c r="AF23" s="70">
        <f t="shared" ref="AF23" si="797">SUM(J142:J148)</f>
        <v>254576946</v>
      </c>
      <c r="AG23" s="70">
        <f t="shared" ref="AG23" si="798">SUM(K142:K148)</f>
        <v>279539755</v>
      </c>
      <c r="AH23" s="70">
        <f t="shared" ref="AH23" si="799">SUM(L142:L148)</f>
        <v>241151891</v>
      </c>
      <c r="AI23" s="70">
        <f t="shared" ref="AI23" si="800">SUM(M142:M148)</f>
        <v>216448928</v>
      </c>
      <c r="AJ23" s="70">
        <f t="shared" ref="AJ23" si="801">SUM(N142:N148)</f>
        <v>289103953</v>
      </c>
      <c r="AK23" s="70">
        <f t="shared" ref="AK23" si="802">SUM(O142:O148)</f>
        <v>216871449</v>
      </c>
      <c r="AL23" s="70">
        <f t="shared" ref="AL23" si="803">SUM(P142:P148)</f>
        <v>234050856</v>
      </c>
      <c r="AM23" s="70">
        <f t="shared" ref="AM23" si="804">SUM(Q142:Q148)</f>
        <v>226978776</v>
      </c>
      <c r="AN23" s="70">
        <f t="shared" ref="AN23" si="805">SUM(R142:R148)</f>
        <v>252114354</v>
      </c>
      <c r="AO23" s="70">
        <f t="shared" ref="AO23" si="806">SUM(S142:S148)</f>
        <v>249740906</v>
      </c>
      <c r="AP23" s="70"/>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c r="BM23" s="86">
        <f t="shared" si="143"/>
        <v>0.33193249755511611</v>
      </c>
      <c r="BN23" s="74"/>
      <c r="BO23" s="83" t="s">
        <v>448</v>
      </c>
      <c r="BP23" s="129">
        <f t="shared" ref="BP23" si="807">SUMPRODUCT(AT142:AT148,B142:B148)/SUM(B142:B148)</f>
        <v>0.21364204814472462</v>
      </c>
      <c r="BQ23" s="129">
        <f t="shared" ref="BQ23" si="808">SUMPRODUCT(AU142:AU148,C142:C148)/SUM(C142:C148)</f>
        <v>0.1643474591458513</v>
      </c>
      <c r="BR23" s="129">
        <f t="shared" ref="BR23" si="809">SUMPRODUCT(AV142:AV148,D142:D148)/SUM(D142:D148)</f>
        <v>0.18928335227656143</v>
      </c>
      <c r="BS23" s="129">
        <f t="shared" ref="BS23" si="810">SUMPRODUCT(AW142:AW148,E142:E148)/SUM(E142:E148)</f>
        <v>0.21624652302429462</v>
      </c>
      <c r="BT23" s="129">
        <f t="shared" ref="BT23" si="811">SUMPRODUCT(AX142:AX148,F142:F148)/SUM(F142:F148)</f>
        <v>0.10643471516841127</v>
      </c>
      <c r="BU23" s="129">
        <f t="shared" ref="BU23" si="812">SUMPRODUCT(AY142:AY148,G142:G148)/SUM(G142:G148)</f>
        <v>0.1824222064368014</v>
      </c>
      <c r="BV23" s="129">
        <f t="shared" ref="BV23" si="813">SUMPRODUCT(AZ142:AZ148,H142:H148)/SUM(H142:H148)</f>
        <v>0.24934603974388114</v>
      </c>
      <c r="BW23" s="129">
        <f t="shared" ref="BW23" si="814">SUMPRODUCT(BA142:BA148,I142:I148)/SUM(I142:I148)</f>
        <v>0.2237138164272279</v>
      </c>
      <c r="BX23" s="129">
        <f t="shared" ref="BX23" si="815">SUMPRODUCT(BB142:BB148,J142:J148)/SUM(J142:J148)</f>
        <v>0.13900021356735054</v>
      </c>
      <c r="BY23" s="129">
        <f t="shared" ref="BY23" si="816">SUMPRODUCT(BC142:BC148,K142:K148)/SUM(K142:K148)</f>
        <v>0.12234369304920242</v>
      </c>
      <c r="BZ23" s="129">
        <f t="shared" ref="BZ23" si="817">SUMPRODUCT(BD142:BD148,L142:L148)/SUM(L142:L148)</f>
        <v>0.20282443784815787</v>
      </c>
      <c r="CA23" s="129">
        <f t="shared" ref="CA23" si="818">SUMPRODUCT(BE142:BE148,M142:M148)/SUM(M142:M148)</f>
        <v>0.22492119878117089</v>
      </c>
      <c r="CB23" s="129">
        <f t="shared" ref="CB23" si="819">SUMPRODUCT(BF142:BF148,N142:N148)/SUM(N142:N148)</f>
        <v>0.18118835204288555</v>
      </c>
      <c r="CC23" s="129">
        <f t="shared" ref="CC23" si="820">SUMPRODUCT(BG142:BG148,O142:O148)/SUM(O142:O148)</f>
        <v>0.2444647358627294</v>
      </c>
      <c r="CD23" s="129">
        <f t="shared" ref="CD23" si="821">SUMPRODUCT(BH142:BH148,P142:P148)/SUM(P142:P148)</f>
        <v>0.19858984573189656</v>
      </c>
      <c r="CE23" s="129">
        <f t="shared" ref="CE23" si="822">SUMPRODUCT(BI142:BI148,Q142:Q148)/SUM(Q142:Q148)</f>
        <v>0.19729383815972862</v>
      </c>
      <c r="CF23" s="129">
        <f t="shared" ref="CF23" si="823">SUMPRODUCT(BJ142:BJ148,R142:R148)/SUM(R142:R148)</f>
        <v>0.29238465308682909</v>
      </c>
      <c r="CG23" s="129">
        <f t="shared" ref="CG23" si="824">SUMPRODUCT(BK142:BK148,S142:S148)/SUM(S142:S148)</f>
        <v>0.25324862866745057</v>
      </c>
      <c r="CH23" s="129"/>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0</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2"/>
        <v>52382268.813153841</v>
      </c>
      <c r="DU23" s="76">
        <f t="shared" si="69"/>
        <v>53017421.49595239</v>
      </c>
      <c r="DV23" s="76">
        <f t="shared" si="162"/>
        <v>46480123.386458337</v>
      </c>
      <c r="DW23" s="76">
        <f t="shared" si="163"/>
        <v>44781513.897837296</v>
      </c>
      <c r="DX23" s="76">
        <f t="shared" si="164"/>
        <v>73714367.93250002</v>
      </c>
      <c r="DY23" s="76">
        <f t="shared" si="165"/>
        <v>63246541.966666676</v>
      </c>
      <c r="DZ23" s="76"/>
      <c r="EA23" s="88">
        <f t="shared" si="123"/>
        <v>56247993.735882953</v>
      </c>
      <c r="EB23" s="50"/>
      <c r="EC23" s="50"/>
      <c r="ED23" s="70"/>
      <c r="EX23" s="1"/>
    </row>
    <row r="24" spans="1:157" x14ac:dyDescent="0.15">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c r="U24" s="181">
        <f t="shared" si="76"/>
        <v>4943501.2</v>
      </c>
      <c r="V24" s="68"/>
      <c r="W24" s="83" t="s">
        <v>449</v>
      </c>
      <c r="X24" s="70">
        <f t="shared" ref="X24" si="825">SUM(B149:B155)</f>
        <v>178740676</v>
      </c>
      <c r="Y24" s="70">
        <f t="shared" ref="Y24" si="826">SUM(C149:C155)</f>
        <v>157329231</v>
      </c>
      <c r="Z24" s="70">
        <f t="shared" ref="Z24" si="827">SUM(D149:D155)</f>
        <v>184556410</v>
      </c>
      <c r="AA24" s="70">
        <f t="shared" ref="AA24" si="828">SUM(E149:E155)</f>
        <v>278761584</v>
      </c>
      <c r="AB24" s="70">
        <f t="shared" ref="AB24" si="829">SUM(F149:F155)</f>
        <v>183964097</v>
      </c>
      <c r="AC24" s="70">
        <f t="shared" ref="AC24" si="830">SUM(G149:G155)</f>
        <v>183590593</v>
      </c>
      <c r="AD24" s="70">
        <f t="shared" ref="AD24" si="831">SUM(H149:H155)</f>
        <v>179565541</v>
      </c>
      <c r="AE24" s="70">
        <f t="shared" ref="AE24" si="832">SUM(I149:I155)</f>
        <v>216039137</v>
      </c>
      <c r="AF24" s="70">
        <f t="shared" ref="AF24" si="833">SUM(J149:J155)</f>
        <v>225251744</v>
      </c>
      <c r="AG24" s="70">
        <f t="shared" ref="AG24" si="834">SUM(K149:K155)</f>
        <v>199232687</v>
      </c>
      <c r="AH24" s="70">
        <f t="shared" ref="AH24" si="835">SUM(L149:L155)</f>
        <v>182699759</v>
      </c>
      <c r="AI24" s="70">
        <f t="shared" ref="AI24" si="836">SUM(M149:M155)</f>
        <v>182627256</v>
      </c>
      <c r="AJ24" s="70">
        <f t="shared" ref="AJ24" si="837">SUM(N149:N155)</f>
        <v>302690694</v>
      </c>
      <c r="AK24" s="70">
        <f t="shared" ref="AK24" si="838">SUM(O149:O155)</f>
        <v>228747189</v>
      </c>
      <c r="AL24" s="70">
        <f t="shared" ref="AL24" si="839">SUM(P149:P155)</f>
        <v>231344568</v>
      </c>
      <c r="AM24" s="70">
        <f t="shared" ref="AM24" si="840">SUM(Q149:Q155)</f>
        <v>193777426</v>
      </c>
      <c r="AN24" s="70">
        <f t="shared" ref="AN24" si="841">SUM(R149:R155)</f>
        <v>226180567</v>
      </c>
      <c r="AO24" s="70">
        <f t="shared" ref="AO24" si="842">SUM(S149:S155)</f>
        <v>224173208</v>
      </c>
      <c r="AP24" s="70"/>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c r="BM24" s="86">
        <f t="shared" si="143"/>
        <v>0.38412118644435428</v>
      </c>
      <c r="BN24" s="74"/>
      <c r="BO24" s="83" t="s">
        <v>449</v>
      </c>
      <c r="BP24" s="129">
        <f t="shared" ref="BP24" si="843">SUMPRODUCT(AT149:AT155,B149:B155)/SUM(B149:B155)</f>
        <v>0.17898225111957944</v>
      </c>
      <c r="BQ24" s="129">
        <f t="shared" ref="BQ24" si="844">SUMPRODUCT(AU149:AU155,C149:C155)/SUM(C149:C155)</f>
        <v>0.1212639302717517</v>
      </c>
      <c r="BR24" s="129">
        <f t="shared" ref="BR24" si="845">SUMPRODUCT(AV149:AV155,D149:D155)/SUM(D149:D155)</f>
        <v>0.13441470642407477</v>
      </c>
      <c r="BS24" s="129">
        <f t="shared" ref="BS24" si="846">SUMPRODUCT(AW149:AW155,E149:E155)/SUM(E149:E155)</f>
        <v>0.16270307086256372</v>
      </c>
      <c r="BT24" s="129">
        <f t="shared" ref="BT24" si="847">SUMPRODUCT(AX149:AX155,F149:F155)/SUM(F149:F155)</f>
        <v>0.10906812407124203</v>
      </c>
      <c r="BU24" s="129">
        <f t="shared" ref="BU24" si="848">SUMPRODUCT(AY149:AY155,G149:G155)/SUM(G149:G155)</f>
        <v>0.18180697910493798</v>
      </c>
      <c r="BV24" s="129">
        <f t="shared" ref="BV24" si="849">SUMPRODUCT(AZ149:AZ155,H149:H155)/SUM(H149:H155)</f>
        <v>0.19185529780401592</v>
      </c>
      <c r="BW24" s="129">
        <f t="shared" ref="BW24" si="850">SUMPRODUCT(BA149:BA155,I149:I155)/SUM(I149:I155)</f>
        <v>0.18454457483872286</v>
      </c>
      <c r="BX24" s="129">
        <f t="shared" ref="BX24" si="851">SUMPRODUCT(BB149:BB155,J149:J155)/SUM(J149:J155)</f>
        <v>0.10514594163945162</v>
      </c>
      <c r="BY24" s="129">
        <f t="shared" ref="BY24" si="852">SUMPRODUCT(BC149:BC155,K149:K155)/SUM(K149:K155)</f>
        <v>0.11124140093811744</v>
      </c>
      <c r="BZ24" s="129">
        <f t="shared" ref="BZ24" si="853">SUMPRODUCT(BD149:BD155,L149:L155)/SUM(L149:L155)</f>
        <v>0.20987715230175735</v>
      </c>
      <c r="CA24" s="129">
        <f t="shared" ref="CA24" si="854">SUMPRODUCT(BE149:BE155,M149:M155)/SUM(M149:M155)</f>
        <v>0.23452228655054333</v>
      </c>
      <c r="CB24" s="129">
        <f t="shared" ref="CB24" si="855">SUMPRODUCT(BF149:BF155,N149:N155)/SUM(N149:N155)</f>
        <v>0.1582343609446149</v>
      </c>
      <c r="CC24" s="129">
        <f t="shared" ref="CC24" si="856">SUMPRODUCT(BG149:BG155,O149:O155)/SUM(O149:O155)</f>
        <v>0.25387394903400168</v>
      </c>
      <c r="CD24" s="129">
        <f t="shared" ref="CD24" si="857">SUMPRODUCT(BH149:BH155,P149:P155)/SUM(P149:P155)</f>
        <v>0.19708563164930964</v>
      </c>
      <c r="CE24" s="129">
        <f t="shared" ref="CE24" si="858">SUMPRODUCT(BI149:BI155,Q149:Q155)/SUM(Q149:Q155)</f>
        <v>0.20151393116569472</v>
      </c>
      <c r="CF24" s="129">
        <f t="shared" ref="CF24" si="859">SUMPRODUCT(BJ149:BJ155,R149:R155)/SUM(R149:R155)</f>
        <v>0.29655518639834805</v>
      </c>
      <c r="CG24" s="129">
        <f t="shared" ref="CG24" si="860">SUMPRODUCT(BK149:BK155,S149:S155)/SUM(S149:S155)</f>
        <v>0.23262163654474022</v>
      </c>
      <c r="CH24" s="129"/>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0</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2"/>
        <v>47896068.528971978</v>
      </c>
      <c r="DU24" s="76">
        <f t="shared" si="69"/>
        <v>58072952.20185715</v>
      </c>
      <c r="DV24" s="76">
        <f t="shared" si="162"/>
        <v>45594690.312916666</v>
      </c>
      <c r="DW24" s="76">
        <f t="shared" si="163"/>
        <v>39048850.8844295</v>
      </c>
      <c r="DX24" s="76">
        <f t="shared" si="164"/>
        <v>67075020.20636905</v>
      </c>
      <c r="DY24" s="76">
        <f t="shared" si="165"/>
        <v>52147538.514444448</v>
      </c>
      <c r="DZ24" s="76"/>
      <c r="EA24" s="88">
        <f t="shared" si="123"/>
        <v>52387810.424003355</v>
      </c>
      <c r="EB24" s="50"/>
      <c r="EC24" s="50"/>
      <c r="EX24" s="1"/>
    </row>
    <row r="25" spans="1:157" x14ac:dyDescent="0.15">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c r="U25" s="181">
        <f t="shared" si="76"/>
        <v>3814777.6</v>
      </c>
      <c r="V25" s="68"/>
      <c r="W25" s="83" t="s">
        <v>450</v>
      </c>
      <c r="X25" s="70">
        <f t="shared" ref="X25" si="861">SUM(B156:B162)</f>
        <v>199661965</v>
      </c>
      <c r="Y25" s="70">
        <f t="shared" ref="Y25" si="862">SUM(C156:C162)</f>
        <v>162834889</v>
      </c>
      <c r="Z25" s="70">
        <f t="shared" ref="Z25" si="863">SUM(D156:D162)</f>
        <v>158202600</v>
      </c>
      <c r="AA25" s="70">
        <f t="shared" ref="AA25" si="864">SUM(E156:E162)</f>
        <v>234267513</v>
      </c>
      <c r="AB25" s="70">
        <f t="shared" ref="AB25" si="865">SUM(F156:F162)</f>
        <v>215161740</v>
      </c>
      <c r="AC25" s="70">
        <f t="shared" ref="AC25" si="866">SUM(G156:G162)</f>
        <v>208179216</v>
      </c>
      <c r="AD25" s="70">
        <f t="shared" ref="AD25" si="867">SUM(H156:H162)</f>
        <v>200856836</v>
      </c>
      <c r="AE25" s="70">
        <f t="shared" ref="AE25" si="868">SUM(I156:I162)</f>
        <v>232579426</v>
      </c>
      <c r="AF25" s="70">
        <f t="shared" ref="AF25" si="869">SUM(J156:J162)</f>
        <v>216339804</v>
      </c>
      <c r="AG25" s="70">
        <f t="shared" ref="AG25" si="870">SUM(K156:K162)</f>
        <v>177653383</v>
      </c>
      <c r="AH25" s="70">
        <f t="shared" ref="AH25" si="871">SUM(L156:L162)</f>
        <v>158544933</v>
      </c>
      <c r="AI25" s="70">
        <f t="shared" ref="AI25" si="872">SUM(M156:M162)</f>
        <v>229850781</v>
      </c>
      <c r="AJ25" s="70">
        <f t="shared" ref="AJ25" si="873">SUM(N156:N162)</f>
        <v>292864292</v>
      </c>
      <c r="AK25" s="70">
        <f t="shared" ref="AK25" si="874">SUM(O156:O162)</f>
        <v>280345818</v>
      </c>
      <c r="AL25" s="70">
        <f t="shared" ref="AL25" si="875">SUM(P156:P162)</f>
        <v>250039542</v>
      </c>
      <c r="AM25" s="70">
        <f t="shared" ref="AM25" si="876">SUM(Q156:Q162)</f>
        <v>211949986</v>
      </c>
      <c r="AN25" s="70">
        <f t="shared" ref="AN25" si="877">SUM(R156:R162)</f>
        <v>244401831</v>
      </c>
      <c r="AO25" s="70">
        <f t="shared" ref="AO25" si="878">SUM(S156:S162)</f>
        <v>271288487</v>
      </c>
      <c r="AP25" s="70"/>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c r="BM25" s="86">
        <f t="shared" si="143"/>
        <v>0.3875503358034218</v>
      </c>
      <c r="BN25" s="74"/>
      <c r="BO25" s="83" t="s">
        <v>450</v>
      </c>
      <c r="BP25" s="129">
        <f t="shared" ref="BP25" si="879">SUMPRODUCT(AT156:AT162,B156:B162)/SUM(B156:B162)</f>
        <v>0.13686659880590954</v>
      </c>
      <c r="BQ25" s="129">
        <f t="shared" ref="BQ25" si="880">SUMPRODUCT(AU156:AU162,C156:C162)/SUM(C156:C162)</f>
        <v>0.11303377626072918</v>
      </c>
      <c r="BR25" s="129">
        <f t="shared" ref="BR25" si="881">SUMPRODUCT(AV156:AV162,D156:D162)/SUM(D156:D162)</f>
        <v>0.13618349764867099</v>
      </c>
      <c r="BS25" s="129">
        <f t="shared" ref="BS25" si="882">SUMPRODUCT(AW156:AW162,E156:E162)/SUM(E156:E162)</f>
        <v>0.11580342658063345</v>
      </c>
      <c r="BT25" s="129">
        <f t="shared" ref="BT25" si="883">SUMPRODUCT(AX156:AX162,F156:F162)/SUM(F156:F162)</f>
        <v>0.1324128571538013</v>
      </c>
      <c r="BU25" s="129">
        <f t="shared" ref="BU25" si="884">SUMPRODUCT(AY156:AY162,G156:G162)/SUM(G156:G162)</f>
        <v>0.16045551894259186</v>
      </c>
      <c r="BV25" s="129">
        <f t="shared" ref="BV25" si="885">SUMPRODUCT(AZ156:AZ162,H156:H162)/SUM(H156:H162)</f>
        <v>0.16909078915261566</v>
      </c>
      <c r="BW25" s="129">
        <f t="shared" ref="BW25" si="886">SUMPRODUCT(BA156:BA162,I156:I162)/SUM(I156:I162)</f>
        <v>0.15705692771201238</v>
      </c>
      <c r="BX25" s="129">
        <f t="shared" ref="BX25" si="887">SUMPRODUCT(BB156:BB162,J156:J162)/SUM(J156:J162)</f>
        <v>0.10456932606762628</v>
      </c>
      <c r="BY25" s="129">
        <f t="shared" ref="BY25" si="888">SUMPRODUCT(BC156:BC162,K156:K162)/SUM(K156:K162)</f>
        <v>0.13365082453378704</v>
      </c>
      <c r="BZ25" s="129">
        <f t="shared" ref="BZ25" si="889">SUMPRODUCT(BD156:BD162,L156:L162)/SUM(L156:L162)</f>
        <v>0.20973231337526763</v>
      </c>
      <c r="CA25" s="129">
        <f t="shared" ref="CA25" si="890">SUMPRODUCT(BE156:BE162,M156:M162)/SUM(M156:M162)</f>
        <v>0.23725550079193092</v>
      </c>
      <c r="CB25" s="129">
        <f t="shared" ref="CB25" si="891">SUMPRODUCT(BF156:BF162,N156:N162)/SUM(N156:N162)</f>
        <v>0.15212118835231708</v>
      </c>
      <c r="CC25" s="129">
        <f t="shared" ref="CC25" si="892">SUMPRODUCT(BG156:BG162,O156:O162)/SUM(O156:O162)</f>
        <v>0.24993578491095358</v>
      </c>
      <c r="CD25" s="129">
        <f t="shared" ref="CD25" si="893">SUMPRODUCT(BH156:BH162,P156:P162)/SUM(P156:P162)</f>
        <v>0.18584352562123954</v>
      </c>
      <c r="CE25" s="129">
        <f t="shared" ref="CE25" si="894">SUMPRODUCT(BI156:BI162,Q156:Q162)/SUM(Q156:Q162)</f>
        <v>0.18713782822234998</v>
      </c>
      <c r="CF25" s="129">
        <f t="shared" ref="CF25" si="895">SUMPRODUCT(BJ156:BJ162,R156:R162)/SUM(R156:R162)</f>
        <v>0.29787314331278086</v>
      </c>
      <c r="CG25" s="129">
        <f t="shared" ref="CG25" si="896">SUMPRODUCT(BK156:BK162,S156:S162)/SUM(S156:S162)</f>
        <v>0.20430678592424831</v>
      </c>
      <c r="CH25" s="129"/>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0</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2"/>
        <v>44550864.124999993</v>
      </c>
      <c r="DU25" s="76">
        <f t="shared" si="69"/>
        <v>70068452.068333343</v>
      </c>
      <c r="DV25" s="76">
        <f t="shared" si="162"/>
        <v>46468230.030000001</v>
      </c>
      <c r="DW25" s="76">
        <f t="shared" si="163"/>
        <v>39663860.071797483</v>
      </c>
      <c r="DX25" s="76">
        <f t="shared" si="164"/>
        <v>72800741.631369054</v>
      </c>
      <c r="DY25" s="76">
        <f t="shared" si="165"/>
        <v>55426078.837222219</v>
      </c>
      <c r="DZ25" s="76"/>
      <c r="EA25" s="88">
        <f t="shared" si="123"/>
        <v>56885472.527744412</v>
      </c>
      <c r="EB25" s="50"/>
      <c r="EC25" s="50"/>
      <c r="EX25" s="1"/>
    </row>
    <row r="26" spans="1:157" x14ac:dyDescent="0.15">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c r="U26" s="181">
        <f t="shared" si="76"/>
        <v>5655255.2000000002</v>
      </c>
      <c r="V26" s="68"/>
      <c r="W26" s="83" t="s">
        <v>451</v>
      </c>
      <c r="X26" s="70">
        <f t="shared" ref="X26" si="897">SUM(B163:B169)</f>
        <v>218529763</v>
      </c>
      <c r="Y26" s="70">
        <f t="shared" ref="Y26" si="898">SUM(C163:C169)</f>
        <v>195620059</v>
      </c>
      <c r="Z26" s="70">
        <f t="shared" ref="Z26" si="899">SUM(D163:D169)</f>
        <v>132927730</v>
      </c>
      <c r="AA26" s="70">
        <f t="shared" ref="AA26" si="900">SUM(E163:E169)</f>
        <v>270853513</v>
      </c>
      <c r="AB26" s="70">
        <f t="shared" ref="AB26" si="901">SUM(F163:F169)</f>
        <v>304044041</v>
      </c>
      <c r="AC26" s="70">
        <f t="shared" ref="AC26" si="902">SUM(G163:G169)</f>
        <v>227260933</v>
      </c>
      <c r="AD26" s="70">
        <f t="shared" ref="AD26" si="903">SUM(H163:H169)</f>
        <v>222832510</v>
      </c>
      <c r="AE26" s="70">
        <f t="shared" ref="AE26" si="904">SUM(I163:I169)</f>
        <v>231135012</v>
      </c>
      <c r="AF26" s="70">
        <f t="shared" ref="AF26" si="905">SUM(J163:J169)</f>
        <v>265468233</v>
      </c>
      <c r="AG26" s="70">
        <f t="shared" ref="AG26" si="906">SUM(K163:K169)</f>
        <v>239520271</v>
      </c>
      <c r="AH26" s="70">
        <f t="shared" ref="AH26" si="907">SUM(L163:L169)</f>
        <v>240422297</v>
      </c>
      <c r="AI26" s="70">
        <f t="shared" ref="AI26" si="908">SUM(M163:M169)</f>
        <v>294443898</v>
      </c>
      <c r="AJ26" s="70">
        <f t="shared" ref="AJ26" si="909">SUM(N163:N169)</f>
        <v>329007384</v>
      </c>
      <c r="AK26" s="70">
        <f t="shared" ref="AK26" si="910">SUM(O163:O169)</f>
        <v>289447407</v>
      </c>
      <c r="AL26" s="70">
        <f t="shared" ref="AL26" si="911">SUM(P163:P169)</f>
        <v>271609425</v>
      </c>
      <c r="AM26" s="70">
        <f t="shared" ref="AM26" si="912">SUM(Q163:Q169)</f>
        <v>271062548</v>
      </c>
      <c r="AN26" s="70">
        <f t="shared" ref="AN26" si="913">SUM(R163:R169)</f>
        <v>258080101</v>
      </c>
      <c r="AO26" s="70">
        <f t="shared" ref="AO26" si="914">SUM(S163:S169)</f>
        <v>308938674</v>
      </c>
      <c r="AP26" s="70"/>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c r="BM26" s="86">
        <f t="shared" si="143"/>
        <v>0.37753738479659127</v>
      </c>
      <c r="BN26" s="74"/>
      <c r="BO26" s="83" t="s">
        <v>451</v>
      </c>
      <c r="BP26" s="129">
        <f t="shared" ref="BP26" si="915">SUMPRODUCT(AT163:AT169,B163:B169)/SUM(B163:B169)</f>
        <v>0.11988186093795766</v>
      </c>
      <c r="BQ26" s="129">
        <f t="shared" ref="BQ26" si="916">SUMPRODUCT(AU163:AU169,C163:C169)/SUM(C163:C169)</f>
        <v>0.1337769440640727</v>
      </c>
      <c r="BR26" s="129">
        <f t="shared" ref="BR26" si="917">SUMPRODUCT(AV163:AV169,D163:D169)/SUM(D163:D169)</f>
        <v>0.16691352266712481</v>
      </c>
      <c r="BS26" s="129">
        <f t="shared" ref="BS26" si="918">SUMPRODUCT(AW163:AW169,E163:E169)/SUM(E163:E169)</f>
        <v>0.10749884353776024</v>
      </c>
      <c r="BT26" s="129">
        <f t="shared" ref="BT26" si="919">SUMPRODUCT(AX163:AX169,F163:F169)/SUM(F163:F169)</f>
        <v>0.14725118493131578</v>
      </c>
      <c r="BU26" s="129">
        <f t="shared" ref="BU26" si="920">SUMPRODUCT(AY163:AY169,G163:G169)/SUM(G163:G169)</f>
        <v>0.15282158176690683</v>
      </c>
      <c r="BV26" s="129">
        <f t="shared" ref="BV26" si="921">SUMPRODUCT(AZ163:AZ169,H163:H169)/SUM(H163:H169)</f>
        <v>0.17272845782894233</v>
      </c>
      <c r="BW26" s="129">
        <f t="shared" ref="BW26" si="922">SUMPRODUCT(BA163:BA169,I163:I169)/SUM(I163:I169)</f>
        <v>0.17510769508842544</v>
      </c>
      <c r="BX26" s="129">
        <f t="shared" ref="BX26" si="923">SUMPRODUCT(BB163:BB169,J163:J169)/SUM(J163:J169)</f>
        <v>0.12284324627758426</v>
      </c>
      <c r="BY26" s="129">
        <f t="shared" ref="BY26" si="924">SUMPRODUCT(BC163:BC169,K163:K169)/SUM(K163:K169)</f>
        <v>0.17139700620877424</v>
      </c>
      <c r="BZ26" s="129">
        <f t="shared" ref="BZ26" si="925">SUMPRODUCT(BD163:BD169,L163:L169)/SUM(L163:L169)</f>
        <v>0.22056848178691835</v>
      </c>
      <c r="CA26" s="129">
        <f t="shared" ref="CA26" si="926">SUMPRODUCT(BE163:BE169,M163:M169)/SUM(M163:M169)</f>
        <v>0.2293341605875846</v>
      </c>
      <c r="CB26" s="129">
        <f t="shared" ref="CB26" si="927">SUMPRODUCT(BF163:BF169,N163:N169)/SUM(N163:N169)</f>
        <v>0.14946641014788734</v>
      </c>
      <c r="CC26" s="129">
        <f t="shared" ref="CC26" si="928">SUMPRODUCT(BG163:BG169,O163:O169)/SUM(O163:O169)</f>
        <v>0.24816457930300265</v>
      </c>
      <c r="CD26" s="129">
        <f t="shared" ref="CD26" si="929">SUMPRODUCT(BH163:BH169,P163:P169)/SUM(P163:P169)</f>
        <v>0.19648855302863161</v>
      </c>
      <c r="CE26" s="129">
        <f t="shared" ref="CE26" si="930">SUMPRODUCT(BI163:BI169,Q163:Q169)/SUM(Q163:Q169)</f>
        <v>0.18208470475548791</v>
      </c>
      <c r="CF26" s="129">
        <f t="shared" ref="CF26" si="931">SUMPRODUCT(BJ163:BJ169,R163:R169)/SUM(R163:R169)</f>
        <v>0.30774033182298921</v>
      </c>
      <c r="CG26" s="129">
        <f t="shared" ref="CG26" si="932">SUMPRODUCT(BK163:BK169,S163:S169)/SUM(S163:S169)</f>
        <v>0.2224818034180453</v>
      </c>
      <c r="CH26" s="129"/>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0</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2"/>
        <v>49175552.598627463</v>
      </c>
      <c r="DU26" s="76">
        <f t="shared" si="69"/>
        <v>71830593.988499984</v>
      </c>
      <c r="DV26" s="76">
        <f t="shared" si="162"/>
        <v>53368142.907188639</v>
      </c>
      <c r="DW26" s="76">
        <f t="shared" si="163"/>
        <v>49356344.022850268</v>
      </c>
      <c r="DX26" s="76">
        <f t="shared" si="164"/>
        <v>79421655.918650568</v>
      </c>
      <c r="DY26" s="76">
        <f t="shared" si="165"/>
        <v>68733233.337099582</v>
      </c>
      <c r="DZ26" s="76"/>
      <c r="EA26" s="88">
        <f t="shared" si="123"/>
        <v>64541994.03485781</v>
      </c>
      <c r="EB26" s="50"/>
      <c r="EC26" s="119" t="s">
        <v>511</v>
      </c>
      <c r="EX26" s="1"/>
    </row>
    <row r="27" spans="1:157" x14ac:dyDescent="0.15">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c r="U27" s="181">
        <f t="shared" si="76"/>
        <v>7864048.2000000002</v>
      </c>
      <c r="V27" s="68"/>
      <c r="W27" s="83" t="s">
        <v>452</v>
      </c>
      <c r="X27" s="70">
        <f t="shared" ref="X27" si="933">SUM(B170:B176)</f>
        <v>294356200</v>
      </c>
      <c r="Y27" s="70">
        <f t="shared" ref="Y27" si="934">SUM(C170:C176)</f>
        <v>293631166</v>
      </c>
      <c r="Z27" s="70">
        <f t="shared" ref="Z27" si="935">SUM(D170:D176)</f>
        <v>216949554</v>
      </c>
      <c r="AA27" s="70">
        <f t="shared" ref="AA27" si="936">SUM(E170:E176)</f>
        <v>293969843</v>
      </c>
      <c r="AB27" s="70">
        <f t="shared" ref="AB27" si="937">SUM(F170:F176)</f>
        <v>301022657</v>
      </c>
      <c r="AC27" s="70">
        <f t="shared" ref="AC27" si="938">SUM(G170:G176)</f>
        <v>290259618</v>
      </c>
      <c r="AD27" s="70">
        <f t="shared" ref="AD27" si="939">SUM(H170:H176)</f>
        <v>241779761</v>
      </c>
      <c r="AE27" s="70">
        <f t="shared" ref="AE27" si="940">SUM(I170:I176)</f>
        <v>271992651</v>
      </c>
      <c r="AF27" s="70">
        <f t="shared" ref="AF27" si="941">SUM(J170:J176)</f>
        <v>276956359</v>
      </c>
      <c r="AG27" s="70">
        <f t="shared" ref="AG27" si="942">SUM(K170:K176)</f>
        <v>308426167</v>
      </c>
      <c r="AH27" s="70">
        <f t="shared" ref="AH27" si="943">SUM(L170:L176)</f>
        <v>311764643</v>
      </c>
      <c r="AI27" s="70">
        <f t="shared" ref="AI27" si="944">SUM(M170:M176)</f>
        <v>287887110</v>
      </c>
      <c r="AJ27" s="70">
        <f t="shared" ref="AJ27" si="945">SUM(N170:N176)</f>
        <v>309064672</v>
      </c>
      <c r="AK27" s="70">
        <f t="shared" ref="AK27" si="946">SUM(O170:O176)</f>
        <v>264348250</v>
      </c>
      <c r="AL27" s="70">
        <f t="shared" ref="AL27" si="947">SUM(P170:P176)</f>
        <v>303179625</v>
      </c>
      <c r="AM27" s="70">
        <f t="shared" ref="AM27" si="948">SUM(Q170:Q176)</f>
        <v>302525454</v>
      </c>
      <c r="AN27" s="70">
        <f t="shared" ref="AN27" si="949">SUM(R170:R176)</f>
        <v>317746120</v>
      </c>
      <c r="AO27" s="70">
        <f t="shared" ref="AO27" si="950">SUM(S170:S176)</f>
        <v>354715756</v>
      </c>
      <c r="AP27" s="70"/>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c r="BM27" s="86">
        <f t="shared" si="143"/>
        <v>0.36358819016450244</v>
      </c>
      <c r="BN27" s="74"/>
      <c r="BO27" s="83" t="s">
        <v>452</v>
      </c>
      <c r="BP27" s="129">
        <f t="shared" ref="BP27" si="951">SUMPRODUCT(AT170:AT176,B170:B176)/SUM(B170:B176)</f>
        <v>0.11189507511543652</v>
      </c>
      <c r="BQ27" s="129">
        <f t="shared" ref="BQ27" si="952">SUMPRODUCT(AU170:AU176,C170:C176)/SUM(C170:C176)</f>
        <v>0.15071375500419559</v>
      </c>
      <c r="BR27" s="129">
        <f t="shared" ref="BR27" si="953">SUMPRODUCT(AV170:AV176,D170:D176)/SUM(D170:D176)</f>
        <v>0.18006421837665823</v>
      </c>
      <c r="BS27" s="129">
        <f t="shared" ref="BS27" si="954">SUMPRODUCT(AW170:AW176,E170:E176)/SUM(E170:E176)</f>
        <v>0.10379633637958502</v>
      </c>
      <c r="BT27" s="129">
        <f t="shared" ref="BT27" si="955">SUMPRODUCT(AX170:AX176,F170:F176)/SUM(F170:F176)</f>
        <v>0.15799766627277548</v>
      </c>
      <c r="BU27" s="129">
        <f t="shared" ref="BU27" si="956">SUMPRODUCT(AY170:AY176,G170:G176)/SUM(G170:G176)</f>
        <v>0.16774413929726778</v>
      </c>
      <c r="BV27" s="129">
        <f t="shared" ref="BV27" si="957">SUMPRODUCT(AZ170:AZ176,H170:H176)/SUM(H170:H176)</f>
        <v>0.18448842774323534</v>
      </c>
      <c r="BW27" s="129">
        <f t="shared" ref="BW27" si="958">SUMPRODUCT(BA170:BA176,I170:I176)/SUM(I170:I176)</f>
        <v>0.17872869149696111</v>
      </c>
      <c r="BX27" s="129">
        <f t="shared" ref="BX27" si="959">SUMPRODUCT(BB170:BB176,J170:J176)/SUM(J170:J176)</f>
        <v>0.15165219723118906</v>
      </c>
      <c r="BY27" s="129">
        <f t="shared" ref="BY27" si="960">SUMPRODUCT(BC170:BC176,K170:K176)/SUM(K170:K176)</f>
        <v>0.18303209139981141</v>
      </c>
      <c r="BZ27" s="129">
        <f t="shared" ref="BZ27" si="961">SUMPRODUCT(BD170:BD176,L170:L176)/SUM(L170:L176)</f>
        <v>0.21254557029205307</v>
      </c>
      <c r="CA27" s="129">
        <f t="shared" ref="CA27" si="962">SUMPRODUCT(BE170:BE176,M170:M176)/SUM(M170:M176)</f>
        <v>0.23183628419356869</v>
      </c>
      <c r="CB27" s="129">
        <f t="shared" ref="CB27" si="963">SUMPRODUCT(BF170:BF176,N170:N176)/SUM(N170:N176)</f>
        <v>0.14785550713575038</v>
      </c>
      <c r="CC27" s="129">
        <f t="shared" ref="CC27" si="964">SUMPRODUCT(BG170:BG176,O170:O176)/SUM(O170:O176)</f>
        <v>0.25153281149494972</v>
      </c>
      <c r="CD27" s="129">
        <f t="shared" ref="CD27" si="965">SUMPRODUCT(BH170:BH176,P170:P176)/SUM(P170:P176)</f>
        <v>0.19055755236322383</v>
      </c>
      <c r="CE27" s="129">
        <f t="shared" ref="CE27" si="966">SUMPRODUCT(BI170:BI176,Q170:Q176)/SUM(Q170:Q176)</f>
        <v>0.18356236128549383</v>
      </c>
      <c r="CF27" s="129">
        <f t="shared" ref="CF27" si="967">SUMPRODUCT(BJ170:BJ176,R170:R176)/SUM(R170:R176)</f>
        <v>0.30343341632913906</v>
      </c>
      <c r="CG27" s="129">
        <f t="shared" ref="CG27" si="968">SUMPRODUCT(BK170:BK176,S170:S176)/SUM(S170:S176)</f>
        <v>0.22088891666689839</v>
      </c>
      <c r="CH27" s="129"/>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2"/>
        <v>45696913.816304348</v>
      </c>
      <c r="DU27" s="76">
        <f t="shared" si="69"/>
        <v>66492258.536269844</v>
      </c>
      <c r="DV27" s="76">
        <f t="shared" si="162"/>
        <v>57773167.266400062</v>
      </c>
      <c r="DW27" s="76">
        <f t="shared" si="163"/>
        <v>55532286.685206048</v>
      </c>
      <c r="DX27" s="76">
        <f t="shared" si="164"/>
        <v>96414790.716928586</v>
      </c>
      <c r="DY27" s="76">
        <f t="shared" si="165"/>
        <v>78352779.067519858</v>
      </c>
      <c r="DZ27" s="76"/>
      <c r="EA27" s="88">
        <f t="shared" si="123"/>
        <v>70913056.454464883</v>
      </c>
      <c r="EB27" s="50"/>
      <c r="EC27" s="50"/>
      <c r="EX27" s="1"/>
    </row>
    <row r="28" spans="1:157" x14ac:dyDescent="0.15">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c r="U28" s="181">
        <f t="shared" si="76"/>
        <v>8331057.5999999996</v>
      </c>
      <c r="V28" s="68"/>
      <c r="W28" s="83" t="s">
        <v>453</v>
      </c>
      <c r="X28" s="70">
        <f t="shared" ref="X28" si="969">SUM(B177:B183)</f>
        <v>317935446</v>
      </c>
      <c r="Y28" s="70">
        <f t="shared" ref="Y28" si="970">SUM(C177:C183)</f>
        <v>337194306</v>
      </c>
      <c r="Z28" s="70">
        <f t="shared" ref="Z28" si="971">SUM(D177:D183)</f>
        <v>354658660</v>
      </c>
      <c r="AA28" s="70">
        <f t="shared" ref="AA28" si="972">SUM(E177:E183)</f>
        <v>373715162</v>
      </c>
      <c r="AB28" s="70">
        <f t="shared" ref="AB28" si="973">SUM(F177:F183)</f>
        <v>281283029</v>
      </c>
      <c r="AC28" s="70">
        <f t="shared" ref="AC28" si="974">SUM(G177:G183)</f>
        <v>287758483</v>
      </c>
      <c r="AD28" s="70">
        <f t="shared" ref="AD28" si="975">SUM(H177:H183)</f>
        <v>319543549</v>
      </c>
      <c r="AE28" s="70">
        <f t="shared" ref="AE28" si="976">SUM(I177:I183)</f>
        <v>313270867</v>
      </c>
      <c r="AF28" s="70">
        <f t="shared" ref="AF28" si="977">SUM(J177:J183)</f>
        <v>316655702</v>
      </c>
      <c r="AG28" s="70">
        <f t="shared" ref="AG28" si="978">SUM(K177:K183)</f>
        <v>369090121</v>
      </c>
      <c r="AH28" s="70">
        <f t="shared" ref="AH28" si="979">SUM(L177:L183)</f>
        <v>360133084</v>
      </c>
      <c r="AI28" s="70">
        <f t="shared" ref="AI28" si="980">SUM(M177:M183)</f>
        <v>305859301</v>
      </c>
      <c r="AJ28" s="70">
        <f t="shared" ref="AJ28" si="981">SUM(N177:N183)</f>
        <v>282649074</v>
      </c>
      <c r="AK28" s="70">
        <f t="shared" ref="AK28" si="982">SUM(O177:O183)</f>
        <v>323384805</v>
      </c>
      <c r="AL28" s="70">
        <f t="shared" ref="AL28" si="983">SUM(P177:P183)</f>
        <v>341515805</v>
      </c>
      <c r="AM28" s="70">
        <f t="shared" ref="AM28" si="984">SUM(Q177:Q183)</f>
        <v>374580525</v>
      </c>
      <c r="AN28" s="70">
        <f t="shared" ref="AN28" si="985">SUM(R177:R183)</f>
        <v>351255103</v>
      </c>
      <c r="AO28" s="70">
        <f t="shared" ref="AO28" si="986">SUM(S177:S183)</f>
        <v>394977067</v>
      </c>
      <c r="AP28" s="70"/>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c r="BM28" s="86">
        <f t="shared" si="143"/>
        <v>0.37219857768876313</v>
      </c>
      <c r="BN28" s="74"/>
      <c r="BO28" s="83" t="s">
        <v>453</v>
      </c>
      <c r="BP28" s="129">
        <f t="shared" ref="BP28" si="987">SUMPRODUCT(AT177:AT183,B177:B183)/SUM(B177:B183)</f>
        <v>0.10090996151201924</v>
      </c>
      <c r="BQ28" s="129">
        <f t="shared" ref="BQ28" si="988">SUMPRODUCT(AU177:AU183,C177:C183)/SUM(C177:C183)</f>
        <v>0.15884743422486303</v>
      </c>
      <c r="BR28" s="129">
        <f t="shared" ref="BR28" si="989">SUMPRODUCT(AV177:AV183,D177:D183)/SUM(D177:D183)</f>
        <v>0.17816838230085089</v>
      </c>
      <c r="BS28" s="129">
        <f t="shared" ref="BS28" si="990">SUMPRODUCT(AW177:AW183,E177:E183)/SUM(E177:E183)</f>
        <v>0.11149060852502619</v>
      </c>
      <c r="BT28" s="129">
        <f t="shared" ref="BT28" si="991">SUMPRODUCT(AX177:AX183,F177:F183)/SUM(F177:F183)</f>
        <v>0.17393927773429443</v>
      </c>
      <c r="BU28" s="129">
        <f t="shared" ref="BU28" si="992">SUMPRODUCT(AY177:AY183,G177:G183)/SUM(G177:G183)</f>
        <v>0.17336053587765896</v>
      </c>
      <c r="BV28" s="129">
        <f t="shared" ref="BV28" si="993">SUMPRODUCT(AZ177:AZ183,H177:H183)/SUM(H177:H183)</f>
        <v>0.18772876438611355</v>
      </c>
      <c r="BW28" s="129">
        <f t="shared" ref="BW28" si="994">SUMPRODUCT(BA177:BA183,I177:I183)/SUM(I177:I183)</f>
        <v>0.16309893336139408</v>
      </c>
      <c r="BX28" s="129">
        <f t="shared" ref="BX28" si="995">SUMPRODUCT(BB177:BB183,J177:J183)/SUM(J177:J183)</f>
        <v>0.18025396969350427</v>
      </c>
      <c r="BY28" s="129">
        <f t="shared" ref="BY28" si="996">SUMPRODUCT(BC177:BC183,K177:K183)/SUM(K177:K183)</f>
        <v>0.18816272853512817</v>
      </c>
      <c r="BZ28" s="129">
        <f t="shared" ref="BZ28" si="997">SUMPRODUCT(BD177:BD183,L177:L183)/SUM(L177:L183)</f>
        <v>0.20938810542305819</v>
      </c>
      <c r="CA28" s="129">
        <f t="shared" ref="CA28" si="998">SUMPRODUCT(BE177:BE183,M177:M183)/SUM(M177:M183)</f>
        <v>0.22157517467463217</v>
      </c>
      <c r="CB28" s="129">
        <f t="shared" ref="CB28" si="999">SUMPRODUCT(BF177:BF183,N177:N183)/SUM(N177:N183)</f>
        <v>0.1513280713597451</v>
      </c>
      <c r="CC28" s="129">
        <f t="shared" ref="CC28" si="1000">SUMPRODUCT(BG177:BG183,O177:O183)/SUM(O177:O183)</f>
        <v>0.25842299060846874</v>
      </c>
      <c r="CD28" s="129">
        <f t="shared" ref="CD28" si="1001">SUMPRODUCT(BH177:BH183,P177:P183)/SUM(P177:P183)</f>
        <v>0.17518190362460134</v>
      </c>
      <c r="CE28" s="129">
        <f t="shared" ref="CE28" si="1002">SUMPRODUCT(BI177:BI183,Q177:Q183)/SUM(Q177:Q183)</f>
        <v>0.1873993268167391</v>
      </c>
      <c r="CF28" s="129">
        <f t="shared" ref="CF28" si="1003">SUMPRODUCT(BJ177:BJ183,R177:R183)/SUM(R177:R183)</f>
        <v>0.29179668593212227</v>
      </c>
      <c r="CG28" s="129">
        <f t="shared" ref="CG28" si="1004">SUMPRODUCT(BK177:BK183,S177:S183)/SUM(S177:S183)</f>
        <v>0.21246590778648927</v>
      </c>
      <c r="CH28" s="129"/>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2"/>
        <v>42772739.240037873</v>
      </c>
      <c r="DU28" s="76">
        <f t="shared" si="69"/>
        <v>83570068.425436497</v>
      </c>
      <c r="DV28" s="76">
        <f t="shared" si="162"/>
        <v>59827388.837788142</v>
      </c>
      <c r="DW28" s="76">
        <f t="shared" si="163"/>
        <v>70196138.223660707</v>
      </c>
      <c r="DX28" s="76">
        <f t="shared" si="164"/>
        <v>102495074.97214626</v>
      </c>
      <c r="DY28" s="76">
        <f t="shared" si="165"/>
        <v>83919161.094999999</v>
      </c>
      <c r="DZ28" s="76"/>
      <c r="EA28" s="88">
        <f t="shared" si="123"/>
        <v>80001566.310806319</v>
      </c>
      <c r="EB28" s="50"/>
      <c r="EC28" s="50"/>
      <c r="ES28" s="70"/>
      <c r="ET28" s="70"/>
      <c r="EU28" s="70"/>
      <c r="EV28" s="70"/>
      <c r="EX28" s="1"/>
    </row>
    <row r="29" spans="1:157" x14ac:dyDescent="0.15">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25"/>
      <c r="U29" s="181">
        <f t="shared" si="76"/>
        <v>5671290</v>
      </c>
      <c r="V29" s="68"/>
      <c r="W29" s="83" t="s">
        <v>454</v>
      </c>
      <c r="X29" s="70">
        <f t="shared" ref="X29" si="1005">SUM(B184:B190)</f>
        <v>158680064</v>
      </c>
      <c r="Y29" s="70">
        <f t="shared" ref="Y29" si="1006">SUM(C184:C190)</f>
        <v>192557937</v>
      </c>
      <c r="Z29" s="70">
        <f t="shared" ref="Z29" si="1007">SUM(D184:D190)</f>
        <v>240225317</v>
      </c>
      <c r="AA29" s="70">
        <f t="shared" ref="AA29" si="1008">SUM(E184:E190)</f>
        <v>234368951</v>
      </c>
      <c r="AB29" s="70">
        <f t="shared" ref="AB29" si="1009">SUM(F184:F190)</f>
        <v>154242880</v>
      </c>
      <c r="AC29" s="70">
        <f t="shared" ref="AC29" si="1010">SUM(G184:G190)</f>
        <v>174191386</v>
      </c>
      <c r="AD29" s="70">
        <f t="shared" ref="AD29" si="1011">SUM(H184:H190)</f>
        <v>235598364</v>
      </c>
      <c r="AE29" s="70">
        <f t="shared" ref="AE29" si="1012">SUM(I184:I190)</f>
        <v>231553760</v>
      </c>
      <c r="AF29" s="70">
        <f t="shared" ref="AF29" si="1013">SUM(J184:J190)</f>
        <v>213548729</v>
      </c>
      <c r="AG29" s="70">
        <f t="shared" ref="AG29" si="1014">SUM(K184:K190)</f>
        <v>232906876</v>
      </c>
      <c r="AH29" s="70">
        <f t="shared" ref="AH29" si="1015">SUM(L184:L190)</f>
        <v>190243240</v>
      </c>
      <c r="AI29" s="70">
        <f t="shared" ref="AI29" si="1016">SUM(M184:M190)</f>
        <v>237379942</v>
      </c>
      <c r="AJ29" s="70">
        <f t="shared" ref="AJ29" si="1017">SUM(N184:N190)</f>
        <v>223268267</v>
      </c>
      <c r="AK29" s="70">
        <f t="shared" ref="AK29" si="1018">SUM(O184:O190)</f>
        <v>259989552</v>
      </c>
      <c r="AL29" s="70">
        <f t="shared" ref="AL29" si="1019">SUM(P184:P190)</f>
        <v>216921622</v>
      </c>
      <c r="AM29" s="70">
        <f t="shared" ref="AM29" si="1020">SUM(Q184:Q190)</f>
        <v>220953828</v>
      </c>
      <c r="AN29" s="70">
        <f t="shared" ref="AN29" si="1021">SUM(R184:R190)</f>
        <v>214456206</v>
      </c>
      <c r="AO29" s="70">
        <f t="shared" ref="AO29" si="1022">SUM(S184:S190)</f>
        <v>250544987</v>
      </c>
      <c r="AP29" s="70"/>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c r="BM29" s="86">
        <f t="shared" si="143"/>
        <v>0.34951002190353481</v>
      </c>
      <c r="BN29" s="74"/>
      <c r="BO29" s="83" t="s">
        <v>454</v>
      </c>
      <c r="BP29" s="129">
        <f t="shared" ref="BP29" si="1023">SUMPRODUCT(AT184:AT190,B184:B190)/SUM(B184:B190)</f>
        <v>9.4379987471730098E-2</v>
      </c>
      <c r="BQ29" s="129">
        <f t="shared" ref="BQ29" si="1024">SUMPRODUCT(AU184:AU190,C184:C190)/SUM(C184:C190)</f>
        <v>0.15486504820599725</v>
      </c>
      <c r="BR29" s="129">
        <f t="shared" ref="BR29" si="1025">SUMPRODUCT(AV184:AV190,D184:D190)/SUM(D184:D190)</f>
        <v>0.15615851514795448</v>
      </c>
      <c r="BS29" s="129">
        <f t="shared" ref="BS29" si="1026">SUMPRODUCT(AW184:AW190,E184:E190)/SUM(E184:E190)</f>
        <v>0.11857952274183679</v>
      </c>
      <c r="BT29" s="129">
        <f t="shared" ref="BT29" si="1027">SUMPRODUCT(AX184:AX190,F184:F190)/SUM(F184:F190)</f>
        <v>0.17988888906898004</v>
      </c>
      <c r="BU29" s="129">
        <f t="shared" ref="BU29" si="1028">SUMPRODUCT(AY184:AY190,G184:G190)/SUM(G184:G190)</f>
        <v>0.17130113407559658</v>
      </c>
      <c r="BV29" s="129">
        <f t="shared" ref="BV29" si="1029">SUMPRODUCT(AZ184:AZ190,H184:H190)/SUM(H184:H190)</f>
        <v>0.1739520126832399</v>
      </c>
      <c r="BW29" s="129">
        <f t="shared" ref="BW29" si="1030">SUMPRODUCT(BA184:BA190,I184:I190)/SUM(I184:I190)</f>
        <v>0.15682244575493995</v>
      </c>
      <c r="BX29" s="129">
        <f t="shared" ref="BX29" si="1031">SUMPRODUCT(BB184:BB190,J184:J190)/SUM(J184:J190)</f>
        <v>0.19551580379420874</v>
      </c>
      <c r="BY29" s="129">
        <f t="shared" ref="BY29" si="1032">SUMPRODUCT(BC184:BC190,K184:K190)/SUM(K184:K190)</f>
        <v>0.17955068682749864</v>
      </c>
      <c r="BZ29" s="129">
        <f t="shared" ref="BZ29" si="1033">SUMPRODUCT(BD184:BD190,L184:L190)/SUM(L184:L190)</f>
        <v>0.21199330789011653</v>
      </c>
      <c r="CA29" s="129">
        <f t="shared" ref="CA29" si="1034">SUMPRODUCT(BE184:BE190,M184:M190)/SUM(M184:M190)</f>
        <v>0.16882294113794685</v>
      </c>
      <c r="CB29" s="129">
        <f t="shared" ref="CB29" si="1035">SUMPRODUCT(BF184:BF190,N184:N190)/SUM(N184:N190)</f>
        <v>0.14653666051201819</v>
      </c>
      <c r="CC29" s="129">
        <f t="shared" ref="CC29" si="1036">SUMPRODUCT(BG184:BG190,O184:O190)/SUM(O184:O190)</f>
        <v>0.25742466948782955</v>
      </c>
      <c r="CD29" s="129">
        <f t="shared" ref="CD29" si="1037">SUMPRODUCT(BH184:BH190,P184:P190)/SUM(P184:P190)</f>
        <v>0.15944855055616497</v>
      </c>
      <c r="CE29" s="129">
        <f t="shared" ref="CE29" si="1038">SUMPRODUCT(BI184:BI190,Q184:Q190)/SUM(Q184:Q190)</f>
        <v>0.20506564631323768</v>
      </c>
      <c r="CF29" s="129">
        <f t="shared" ref="CF29" si="1039">SUMPRODUCT(BJ184:BJ190,R184:R190)/SUM(R184:R190)</f>
        <v>0.27512494096001355</v>
      </c>
      <c r="CG29" s="129">
        <f t="shared" ref="CG29" si="1040">SUMPRODUCT(BK184:BK190,S184:S190)/SUM(S184:S190)</f>
        <v>0.21600603950669564</v>
      </c>
      <c r="CH29" s="129"/>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0</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2"/>
        <v>32716986.244485635</v>
      </c>
      <c r="DU29" s="76">
        <f t="shared" si="69"/>
        <v>66927724.493888877</v>
      </c>
      <c r="DV29" s="76">
        <f t="shared" si="162"/>
        <v>34587838.212192304</v>
      </c>
      <c r="DW29" s="76">
        <f t="shared" si="163"/>
        <v>45310039.544203952</v>
      </c>
      <c r="DX29" s="76">
        <f t="shared" si="164"/>
        <v>59002251.014258504</v>
      </c>
      <c r="DY29" s="76">
        <f t="shared" si="165"/>
        <v>54119230.360126548</v>
      </c>
      <c r="DZ29" s="76"/>
      <c r="EA29" s="88">
        <f t="shared" si="123"/>
        <v>51989416.724934042</v>
      </c>
      <c r="EB29" s="50"/>
      <c r="EC29" s="50"/>
      <c r="ES29" s="26"/>
      <c r="ET29" s="26"/>
      <c r="EU29" s="26"/>
      <c r="EV29" s="26"/>
      <c r="EX29" s="1"/>
    </row>
    <row r="30" spans="1:157" x14ac:dyDescent="0.15">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25"/>
      <c r="U30" s="181">
        <f t="shared" si="76"/>
        <v>4591026.2</v>
      </c>
      <c r="V30" s="68"/>
      <c r="W30" s="83" t="s">
        <v>455</v>
      </c>
      <c r="X30" s="70">
        <f t="shared" ref="X30" si="1041">SUM(B191:B197)</f>
        <v>178901184</v>
      </c>
      <c r="Y30" s="70">
        <f t="shared" ref="Y30" si="1042">SUM(C191:C197)</f>
        <v>156065797</v>
      </c>
      <c r="Z30" s="70">
        <f t="shared" ref="Z30" si="1043">SUM(D191:D197)</f>
        <v>161230687</v>
      </c>
      <c r="AA30" s="70">
        <f t="shared" ref="AA30" si="1044">SUM(E191:E197)</f>
        <v>167842570</v>
      </c>
      <c r="AB30" s="70">
        <f t="shared" ref="AB30" si="1045">SUM(F191:F197)</f>
        <v>135490597</v>
      </c>
      <c r="AC30" s="70">
        <f t="shared" ref="AC30" si="1046">SUM(G191:G197)</f>
        <v>166330701</v>
      </c>
      <c r="AD30" s="70">
        <f t="shared" ref="AD30" si="1047">SUM(H191:H197)</f>
        <v>192236193</v>
      </c>
      <c r="AE30" s="70">
        <f t="shared" ref="AE30" si="1048">SUM(I191:I197)</f>
        <v>213536966</v>
      </c>
      <c r="AF30" s="70">
        <f t="shared" ref="AF30" si="1049">SUM(J191:J197)</f>
        <v>171014491</v>
      </c>
      <c r="AG30" s="70">
        <f t="shared" ref="AG30" si="1050">SUM(K191:K197)</f>
        <v>225421069</v>
      </c>
      <c r="AH30" s="70">
        <f t="shared" ref="AH30" si="1051">SUM(L191:L197)</f>
        <v>214378238</v>
      </c>
      <c r="AI30" s="70">
        <f t="shared" ref="AI30" si="1052">SUM(M191:M197)</f>
        <v>222597209</v>
      </c>
      <c r="AJ30" s="70">
        <f t="shared" ref="AJ30" si="1053">SUM(N191:N197)</f>
        <v>183095100</v>
      </c>
      <c r="AK30" s="70">
        <f t="shared" ref="AK30" si="1054">SUM(O191:O197)</f>
        <v>221142783</v>
      </c>
      <c r="AL30" s="70">
        <f t="shared" ref="AL30" si="1055">SUM(P191:P197)</f>
        <v>206324848</v>
      </c>
      <c r="AM30" s="70">
        <f t="shared" ref="AM30" si="1056">SUM(Q191:Q197)</f>
        <v>198590466</v>
      </c>
      <c r="AN30" s="70">
        <f t="shared" ref="AN30" si="1057">SUM(R191:R197)</f>
        <v>226916864</v>
      </c>
      <c r="AO30" s="70">
        <f t="shared" ref="AO30" si="1058">SUM(S191:S197)</f>
        <v>243871918</v>
      </c>
      <c r="AP30" s="70"/>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c r="BM30" s="86">
        <f t="shared" si="143"/>
        <v>0.34477820813331717</v>
      </c>
      <c r="BN30" s="74"/>
      <c r="BO30" s="83" t="s">
        <v>455</v>
      </c>
      <c r="BP30" s="129">
        <f t="shared" ref="BP30" si="1059">SUMPRODUCT(AT191:AT197,B191:B197)/SUM(B191:B197)</f>
        <v>9.5426168235832831E-2</v>
      </c>
      <c r="BQ30" s="129">
        <f t="shared" ref="BQ30" si="1060">SUMPRODUCT(AU191:AU197,C191:C197)/SUM(C191:C197)</f>
        <v>0.14754273251599562</v>
      </c>
      <c r="BR30" s="129">
        <f t="shared" ref="BR30" si="1061">SUMPRODUCT(AV191:AV197,D191:D197)/SUM(D191:D197)</f>
        <v>0.11399926376367248</v>
      </c>
      <c r="BS30" s="129">
        <f t="shared" ref="BS30" si="1062">SUMPRODUCT(AW191:AW197,E191:E197)/SUM(E191:E197)</f>
        <v>0.12723087056076765</v>
      </c>
      <c r="BT30" s="129">
        <f t="shared" ref="BT30" si="1063">SUMPRODUCT(AX191:AX197,F191:F197)/SUM(F191:F197)</f>
        <v>0.19259290893865835</v>
      </c>
      <c r="BU30" s="129">
        <f t="shared" ref="BU30" si="1064">SUMPRODUCT(AY191:AY197,G191:G197)/SUM(G191:G197)</f>
        <v>0.17167819000376031</v>
      </c>
      <c r="BV30" s="129">
        <f t="shared" ref="BV30" si="1065">SUMPRODUCT(AZ191:AZ197,H191:H197)/SUM(H191:H197)</f>
        <v>0.16388405812989609</v>
      </c>
      <c r="BW30" s="129">
        <f t="shared" ref="BW30" si="1066">SUMPRODUCT(BA191:BA197,I191:I197)/SUM(I191:I197)</f>
        <v>0.14660859171949517</v>
      </c>
      <c r="BX30" s="129">
        <f t="shared" ref="BX30" si="1067">SUMPRODUCT(BB191:BB197,J191:J197)/SUM(J191:J197)</f>
        <v>0.18093044821204751</v>
      </c>
      <c r="BY30" s="129">
        <f t="shared" ref="BY30" si="1068">SUMPRODUCT(BC191:BC197,K191:K197)/SUM(K191:K197)</f>
        <v>0.15890669894047002</v>
      </c>
      <c r="BZ30" s="129">
        <f t="shared" ref="BZ30" si="1069">SUMPRODUCT(BD191:BD197,L191:L197)/SUM(L191:L197)</f>
        <v>0.19470451545969861</v>
      </c>
      <c r="CA30" s="129">
        <f t="shared" ref="CA30" si="1070">SUMPRODUCT(BE191:BE197,M191:M197)/SUM(M191:M197)</f>
        <v>0.14384187656397868</v>
      </c>
      <c r="CB30" s="129">
        <f t="shared" ref="CB30" si="1071">SUMPRODUCT(BF191:BF197,N191:N197)/SUM(N191:N197)</f>
        <v>0.16670465211212859</v>
      </c>
      <c r="CC30" s="129">
        <f t="shared" ref="CC30" si="1072">SUMPRODUCT(BG191:BG197,O191:O197)/SUM(O191:O197)</f>
        <v>0.24862901869194276</v>
      </c>
      <c r="CD30" s="129">
        <f t="shared" ref="CD30" si="1073">SUMPRODUCT(BH191:BH197,P191:P197)/SUM(P191:P197)</f>
        <v>0.16728121966369783</v>
      </c>
      <c r="CE30" s="129">
        <f t="shared" ref="CE30" si="1074">SUMPRODUCT(BI191:BI197,Q191:Q197)/SUM(Q191:Q197)</f>
        <v>0.23225028951927087</v>
      </c>
      <c r="CF30" s="129">
        <f t="shared" ref="CF30" si="1075">SUMPRODUCT(BJ191:BJ197,R191:R197)/SUM(R191:R197)</f>
        <v>0.24946486019253516</v>
      </c>
      <c r="CG30" s="129">
        <f t="shared" ref="CG30" si="1076">SUMPRODUCT(BK191:BK197,S191:S197)/SUM(S191:S197)</f>
        <v>0.21209074020671381</v>
      </c>
      <c r="CH30" s="129"/>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0</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2"/>
        <v>30522804.948935397</v>
      </c>
      <c r="DU30" s="76">
        <f t="shared" si="69"/>
        <v>54982513.128095239</v>
      </c>
      <c r="DV30" s="76">
        <f t="shared" si="162"/>
        <v>34514272.220367067</v>
      </c>
      <c r="DW30" s="76">
        <f t="shared" si="163"/>
        <v>46122693.224266917</v>
      </c>
      <c r="DX30" s="76">
        <f t="shared" si="164"/>
        <v>56607783.753088519</v>
      </c>
      <c r="DY30" s="76">
        <f t="shared" si="165"/>
        <v>51722975.604251012</v>
      </c>
      <c r="DZ30" s="76"/>
      <c r="EA30" s="88">
        <f t="shared" si="123"/>
        <v>48790047.586013757</v>
      </c>
      <c r="EB30" s="50"/>
      <c r="EC30" s="50"/>
      <c r="EX30" s="1"/>
    </row>
    <row r="31" spans="1:157" x14ac:dyDescent="0.15">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c r="U31" s="181">
        <f t="shared" si="76"/>
        <v>2540236.7999999998</v>
      </c>
      <c r="V31" s="68"/>
      <c r="W31" s="83" t="s">
        <v>456</v>
      </c>
      <c r="X31" s="70">
        <f t="shared" ref="X31" si="1077">SUM(B198:B204)</f>
        <v>179415160</v>
      </c>
      <c r="Y31" s="70">
        <f t="shared" ref="Y31" si="1078">SUM(C198:C204)</f>
        <v>142776677</v>
      </c>
      <c r="Z31" s="70">
        <f t="shared" ref="Z31" si="1079">SUM(D198:D204)</f>
        <v>161939132</v>
      </c>
      <c r="AA31" s="70">
        <f t="shared" ref="AA31" si="1080">SUM(E198:E204)</f>
        <v>164829331</v>
      </c>
      <c r="AB31" s="70">
        <f t="shared" ref="AB31" si="1081">SUM(F198:F204)</f>
        <v>142948437</v>
      </c>
      <c r="AC31" s="70">
        <f t="shared" ref="AC31" si="1082">SUM(G198:G204)</f>
        <v>164146822</v>
      </c>
      <c r="AD31" s="70">
        <f t="shared" ref="AD31" si="1083">SUM(H198:H204)</f>
        <v>196272010</v>
      </c>
      <c r="AE31" s="70">
        <f t="shared" ref="AE31" si="1084">SUM(I198:I204)</f>
        <v>202298664</v>
      </c>
      <c r="AF31" s="70">
        <f t="shared" ref="AF31" si="1085">SUM(J198:J204)</f>
        <v>161123625</v>
      </c>
      <c r="AG31" s="70">
        <f t="shared" ref="AG31" si="1086">SUM(K198:K204)</f>
        <v>203945020</v>
      </c>
      <c r="AH31" s="70">
        <f t="shared" ref="AH31" si="1087">SUM(L198:L204)</f>
        <v>219172696</v>
      </c>
      <c r="AI31" s="70">
        <f t="shared" ref="AI31" si="1088">SUM(M198:M204)</f>
        <v>231180161</v>
      </c>
      <c r="AJ31" s="70">
        <f t="shared" ref="AJ31" si="1089">SUM(N198:N204)</f>
        <v>191790758</v>
      </c>
      <c r="AK31" s="70">
        <f t="shared" ref="AK31" si="1090">SUM(O198:O204)</f>
        <v>218645071</v>
      </c>
      <c r="AL31" s="70">
        <f t="shared" ref="AL31" si="1091">SUM(P198:P204)</f>
        <v>190534364</v>
      </c>
      <c r="AM31" s="70">
        <f t="shared" ref="AM31" si="1092">SUM(Q198:Q204)</f>
        <v>165974768</v>
      </c>
      <c r="AN31" s="70">
        <f t="shared" ref="AN31" si="1093">SUM(R198:R204)</f>
        <v>198224258</v>
      </c>
      <c r="AO31" s="70">
        <f t="shared" ref="AO31" si="1094">SUM(S198:S204)</f>
        <v>219445659</v>
      </c>
      <c r="AP31" s="70"/>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c r="BM31" s="86">
        <f t="shared" si="143"/>
        <v>0.37857454393841716</v>
      </c>
      <c r="BN31" s="74"/>
      <c r="BO31" s="83" t="s">
        <v>456</v>
      </c>
      <c r="BP31" s="129">
        <f t="shared" ref="BP31" si="1095">SUMPRODUCT(AT198:AT204,B198:B204)/SUM(B198:B204)</f>
        <v>0.10347772371891202</v>
      </c>
      <c r="BQ31" s="129">
        <f t="shared" ref="BQ31" si="1096">SUMPRODUCT(AU198:AU204,C198:C204)/SUM(C198:C204)</f>
        <v>0.16093423693239869</v>
      </c>
      <c r="BR31" s="129">
        <f t="shared" ref="BR31" si="1097">SUMPRODUCT(AV198:AV204,D198:D204)/SUM(D198:D204)</f>
        <v>0.1089897231812314</v>
      </c>
      <c r="BS31" s="129">
        <f t="shared" ref="BS31" si="1098">SUMPRODUCT(AW198:AW204,E198:E204)/SUM(E198:E204)</f>
        <v>0.14707672278999445</v>
      </c>
      <c r="BT31" s="129">
        <f t="shared" ref="BT31" si="1099">SUMPRODUCT(AX198:AX204,F198:F204)/SUM(F198:F204)</f>
        <v>0.20465268869241693</v>
      </c>
      <c r="BU31" s="129">
        <f t="shared" ref="BU31" si="1100">SUMPRODUCT(AY198:AY204,G198:G204)/SUM(G198:G204)</f>
        <v>0.17040569569230471</v>
      </c>
      <c r="BV31" s="129">
        <f t="shared" ref="BV31" si="1101">SUMPRODUCT(AZ198:AZ204,H198:H204)/SUM(H198:H204)</f>
        <v>0.16475683635427557</v>
      </c>
      <c r="BW31" s="129">
        <f t="shared" ref="BW31" si="1102">SUMPRODUCT(BA198:BA204,I198:I204)/SUM(I198:I204)</f>
        <v>0.14180628929463027</v>
      </c>
      <c r="BX31" s="129">
        <f t="shared" ref="BX31" si="1103">SUMPRODUCT(BB198:BB204,J198:J204)/SUM(J198:J204)</f>
        <v>0.18626819466600728</v>
      </c>
      <c r="BY31" s="129">
        <f t="shared" ref="BY31" si="1104">SUMPRODUCT(BC198:BC204,K198:K204)/SUM(K198:K204)</f>
        <v>0.15781099164579077</v>
      </c>
      <c r="BZ31" s="129">
        <f t="shared" ref="BZ31" si="1105">SUMPRODUCT(BD198:BD204,L198:L204)/SUM(L198:L204)</f>
        <v>0.18449664622324496</v>
      </c>
      <c r="CA31" s="129">
        <f t="shared" ref="CA31" si="1106">SUMPRODUCT(BE198:BE204,M198:M204)/SUM(M198:M204)</f>
        <v>0.13667028375899112</v>
      </c>
      <c r="CB31" s="129">
        <f t="shared" ref="CB31" si="1107">SUMPRODUCT(BF198:BF204,N198:N204)/SUM(N198:N204)</f>
        <v>0.19070606784007543</v>
      </c>
      <c r="CC31" s="129">
        <f t="shared" ref="CC31" si="1108">SUMPRODUCT(BG198:BG204,O198:O204)/SUM(O198:O204)</f>
        <v>0.24796534607972551</v>
      </c>
      <c r="CD31" s="129">
        <f t="shared" ref="CD31" si="1109">SUMPRODUCT(BH198:BH204,P198:P204)/SUM(P198:P204)</f>
        <v>0.17106815184913246</v>
      </c>
      <c r="CE31" s="129">
        <f t="shared" ref="CE31" si="1110">SUMPRODUCT(BI198:BI204,Q198:Q204)/SUM(Q198:Q204)</f>
        <v>0.24835029986502602</v>
      </c>
      <c r="CF31" s="129">
        <f t="shared" ref="CF31" si="1111">SUMPRODUCT(BJ198:BJ204,R198:R204)/SUM(R198:R204)</f>
        <v>0.24188071865928795</v>
      </c>
      <c r="CG31" s="129">
        <f t="shared" ref="CG31" si="1112">SUMPRODUCT(BK198:BK204,S198:S204)/SUM(S198:S204)</f>
        <v>0.20267204674182537</v>
      </c>
      <c r="CH31" s="129"/>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0</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2"/>
        <v>36575661.306247488</v>
      </c>
      <c r="DU31" s="76">
        <f t="shared" si="69"/>
        <v>54216400.699141152</v>
      </c>
      <c r="DV31" s="76">
        <f t="shared" si="162"/>
        <v>32594361.513229877</v>
      </c>
      <c r="DW31" s="76">
        <f t="shared" si="163"/>
        <v>41219883.402828127</v>
      </c>
      <c r="DX31" s="76">
        <f t="shared" si="164"/>
        <v>47946625.980744109</v>
      </c>
      <c r="DY31" s="76">
        <f t="shared" si="165"/>
        <v>44475500.858138673</v>
      </c>
      <c r="DZ31" s="76"/>
      <c r="EA31" s="88">
        <f t="shared" si="123"/>
        <v>44090554.490816392</v>
      </c>
      <c r="EB31" s="50"/>
      <c r="EC31" s="50"/>
      <c r="EX31" s="1"/>
    </row>
    <row r="32" spans="1:157" x14ac:dyDescent="0.15">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c r="U32" s="181">
        <f t="shared" si="76"/>
        <v>3439477.6</v>
      </c>
      <c r="V32" s="68"/>
      <c r="W32" s="83" t="s">
        <v>457</v>
      </c>
      <c r="X32" s="70">
        <f t="shared" ref="X32" si="1113">SUM(B205:B211)</f>
        <v>158658974</v>
      </c>
      <c r="Y32" s="70">
        <f t="shared" ref="Y32" si="1114">SUM(C205:C211)</f>
        <v>164344678</v>
      </c>
      <c r="Z32" s="70">
        <f t="shared" ref="Z32" si="1115">SUM(D205:D211)</f>
        <v>143141628</v>
      </c>
      <c r="AA32" s="70">
        <f t="shared" ref="AA32" si="1116">SUM(E205:E211)</f>
        <v>184089975</v>
      </c>
      <c r="AB32" s="70">
        <f t="shared" ref="AB32" si="1117">SUM(F205:F211)</f>
        <v>190515199</v>
      </c>
      <c r="AC32" s="70">
        <f t="shared" ref="AC32" si="1118">SUM(G205:G211)</f>
        <v>173143947</v>
      </c>
      <c r="AD32" s="70">
        <f t="shared" ref="AD32" si="1119">SUM(H205:H211)</f>
        <v>170552115</v>
      </c>
      <c r="AE32" s="70">
        <f t="shared" ref="AE32" si="1120">SUM(I205:I211)</f>
        <v>187047789</v>
      </c>
      <c r="AF32" s="70">
        <f t="shared" ref="AF32" si="1121">SUM(J205:J211)</f>
        <v>198120220</v>
      </c>
      <c r="AG32" s="70">
        <f t="shared" ref="AG32" si="1122">SUM(K205:K211)</f>
        <v>231255584</v>
      </c>
      <c r="AH32" s="70">
        <f t="shared" ref="AH32" si="1123">SUM(L205:L211)</f>
        <v>239149245</v>
      </c>
      <c r="AI32" s="70">
        <f t="shared" ref="AI32" si="1124">SUM(M205:M211)</f>
        <v>216448659</v>
      </c>
      <c r="AJ32" s="70">
        <f t="shared" ref="AJ32" si="1125">SUM(N205:N211)</f>
        <v>201439608</v>
      </c>
      <c r="AK32" s="70">
        <f t="shared" ref="AK32" si="1126">SUM(O205:O211)</f>
        <v>221555633</v>
      </c>
      <c r="AL32" s="70">
        <f t="shared" ref="AL32" si="1127">SUM(P205:P211)</f>
        <v>216874382</v>
      </c>
      <c r="AM32" s="70">
        <f t="shared" ref="AM32" si="1128">SUM(Q205:Q211)</f>
        <v>183859397</v>
      </c>
      <c r="AN32" s="70">
        <f t="shared" ref="AN32" si="1129">SUM(R205:R211)</f>
        <v>209229404</v>
      </c>
      <c r="AO32" s="70">
        <f t="shared" ref="AO32" si="1130">SUM(S205:S211)</f>
        <v>233395018</v>
      </c>
      <c r="AP32" s="70"/>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c r="BM32" s="86">
        <f t="shared" si="143"/>
        <v>0.39406546395859088</v>
      </c>
      <c r="BN32" s="74"/>
      <c r="BO32" s="83" t="s">
        <v>457</v>
      </c>
      <c r="BP32" s="129">
        <f t="shared" ref="BP32" si="1131">SUMPRODUCT(AT205:AT211,B205:B211)/SUM(B205:B211)</f>
        <v>9.9973860204353157E-2</v>
      </c>
      <c r="BQ32" s="129">
        <f t="shared" ref="BQ32" si="1132">SUMPRODUCT(AU205:AU211,C205:C211)/SUM(C205:C211)</f>
        <v>0.17529985471525275</v>
      </c>
      <c r="BR32" s="129">
        <f t="shared" ref="BR32" si="1133">SUMPRODUCT(AV205:AV211,D205:D211)/SUM(D205:D211)</f>
        <v>0.12539238378688522</v>
      </c>
      <c r="BS32" s="129">
        <f t="shared" ref="BS32" si="1134">SUMPRODUCT(AW205:AW211,E205:E211)/SUM(E205:E211)</f>
        <v>0.15948606062601758</v>
      </c>
      <c r="BT32" s="129">
        <f t="shared" ref="BT32" si="1135">SUMPRODUCT(AX205:AX211,F205:F211)/SUM(F205:F211)</f>
        <v>0.20608786448122185</v>
      </c>
      <c r="BU32" s="129">
        <f t="shared" ref="BU32" si="1136">SUMPRODUCT(AY205:AY211,G205:G211)/SUM(G205:G211)</f>
        <v>0.16478691872574014</v>
      </c>
      <c r="BV32" s="129">
        <f t="shared" ref="BV32" si="1137">SUMPRODUCT(AZ205:AZ211,H205:H211)/SUM(H205:H211)</f>
        <v>0.17326710115350838</v>
      </c>
      <c r="BW32" s="129">
        <f t="shared" ref="BW32" si="1138">SUMPRODUCT(BA205:BA211,I205:I211)/SUM(I205:I211)</f>
        <v>0.14136670421406769</v>
      </c>
      <c r="BX32" s="129">
        <f t="shared" ref="BX32" si="1139">SUMPRODUCT(BB205:BB211,J205:J211)/SUM(J205:J211)</f>
        <v>0.20611195994123596</v>
      </c>
      <c r="BY32" s="129">
        <f t="shared" ref="BY32" si="1140">SUMPRODUCT(BC205:BC211,K205:K211)/SUM(K205:K211)</f>
        <v>0.16953200517996286</v>
      </c>
      <c r="BZ32" s="129">
        <f t="shared" ref="BZ32" si="1141">SUMPRODUCT(BD205:BD211,L205:L211)/SUM(L205:L211)</f>
        <v>0.18502696818883954</v>
      </c>
      <c r="CA32" s="129">
        <f t="shared" ref="CA32" si="1142">SUMPRODUCT(BE205:BE211,M205:M211)/SUM(M205:M211)</f>
        <v>0.12457609326463069</v>
      </c>
      <c r="CB32" s="129">
        <f t="shared" ref="CB32" si="1143">SUMPRODUCT(BF205:BF211,N205:N211)/SUM(N205:N211)</f>
        <v>0.21139495400773584</v>
      </c>
      <c r="CC32" s="129">
        <f t="shared" ref="CC32" si="1144">SUMPRODUCT(BG205:BG211,O205:O211)/SUM(O205:O211)</f>
        <v>0.24279311418460542</v>
      </c>
      <c r="CD32" s="129">
        <f t="shared" ref="CD32" si="1145">SUMPRODUCT(BH205:BH211,P205:P211)/SUM(P205:P211)</f>
        <v>0.17866560517121424</v>
      </c>
      <c r="CE32" s="129">
        <f t="shared" ref="CE32" si="1146">SUMPRODUCT(BI205:BI211,Q205:Q211)/SUM(Q205:Q211)</f>
        <v>0.27606093804706267</v>
      </c>
      <c r="CF32" s="129">
        <f t="shared" ref="CF32" si="1147">SUMPRODUCT(BJ205:BJ211,R205:R211)/SUM(R205:R211)</f>
        <v>0.25109865565414274</v>
      </c>
      <c r="CG32" s="129">
        <f t="shared" ref="CG32" si="1148">SUMPRODUCT(BK205:BK211,S205:S211)/SUM(S205:S211)</f>
        <v>0.19899652884547625</v>
      </c>
      <c r="CH32" s="129"/>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0</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2"/>
        <v>42583316.668496333</v>
      </c>
      <c r="DU32" s="76">
        <f t="shared" si="69"/>
        <v>53792182.101211533</v>
      </c>
      <c r="DV32" s="76">
        <f t="shared" si="162"/>
        <v>38747992.706163093</v>
      </c>
      <c r="DW32" s="76">
        <f t="shared" si="163"/>
        <v>50756397.604587302</v>
      </c>
      <c r="DX32" s="76">
        <f t="shared" si="164"/>
        <v>52537222.067717515</v>
      </c>
      <c r="DY32" s="76">
        <f t="shared" si="165"/>
        <v>46444798.431827448</v>
      </c>
      <c r="DZ32" s="76"/>
      <c r="EA32" s="88">
        <f t="shared" si="123"/>
        <v>48455718.582301378</v>
      </c>
      <c r="EB32" s="50"/>
      <c r="EC32" s="50"/>
      <c r="EX32" s="1"/>
    </row>
    <row r="33" spans="1:154" x14ac:dyDescent="0.15">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c r="U33" s="181">
        <f t="shared" si="76"/>
        <v>5262904.5999999996</v>
      </c>
      <c r="V33" s="68"/>
      <c r="W33" s="83" t="s">
        <v>458</v>
      </c>
      <c r="X33" s="70">
        <f t="shared" ref="X33" si="1149">SUM(B212:B218)</f>
        <v>148458780</v>
      </c>
      <c r="Y33" s="70">
        <f t="shared" ref="Y33" si="1150">SUM(C212:C218)</f>
        <v>165069322</v>
      </c>
      <c r="Z33" s="70">
        <f t="shared" ref="Z33" si="1151">SUM(D212:D218)</f>
        <v>156574884</v>
      </c>
      <c r="AA33" s="70">
        <f t="shared" ref="AA33" si="1152">SUM(E212:E218)</f>
        <v>183101834</v>
      </c>
      <c r="AB33" s="70">
        <f t="shared" ref="AB33" si="1153">SUM(F212:F218)</f>
        <v>200205976</v>
      </c>
      <c r="AC33" s="70">
        <f t="shared" ref="AC33" si="1154">SUM(G212:G218)</f>
        <v>166302456</v>
      </c>
      <c r="AD33" s="70">
        <f t="shared" ref="AD33" si="1155">SUM(H212:H218)</f>
        <v>178123405</v>
      </c>
      <c r="AE33" s="70">
        <f t="shared" ref="AE33" si="1156">SUM(I212:I218)</f>
        <v>195381408</v>
      </c>
      <c r="AF33" s="70">
        <f t="shared" ref="AF33" si="1157">SUM(J212:J218)</f>
        <v>232274192</v>
      </c>
      <c r="AG33" s="70">
        <f t="shared" ref="AG33" si="1158">SUM(K212:K218)</f>
        <v>220629127</v>
      </c>
      <c r="AH33" s="70">
        <f t="shared" ref="AH33" si="1159">SUM(L212:L218)</f>
        <v>217935043</v>
      </c>
      <c r="AI33" s="70">
        <f t="shared" ref="AI33" si="1160">SUM(M212:M218)</f>
        <v>219688279</v>
      </c>
      <c r="AJ33" s="70">
        <f t="shared" ref="AJ33" si="1161">SUM(N212:N218)</f>
        <v>196275659</v>
      </c>
      <c r="AK33" s="70">
        <f t="shared" ref="AK33" si="1162">SUM(O212:O218)</f>
        <v>220501310</v>
      </c>
      <c r="AL33" s="70">
        <f t="shared" ref="AL33" si="1163">SUM(P212:P218)</f>
        <v>201127247</v>
      </c>
      <c r="AM33" s="70">
        <f t="shared" ref="AM33" si="1164">SUM(Q212:Q218)</f>
        <v>199253628</v>
      </c>
      <c r="AN33" s="70">
        <f t="shared" ref="AN33" si="1165">SUM(R212:R218)</f>
        <v>251543825</v>
      </c>
      <c r="AO33" s="70">
        <f t="shared" ref="AO33" si="1166">SUM(S212:S218)</f>
        <v>205354536</v>
      </c>
      <c r="AP33" s="70"/>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c r="BM33" s="86">
        <f t="shared" si="143"/>
        <v>0.38504309469326892</v>
      </c>
      <c r="BN33" s="74"/>
      <c r="BO33" s="83" t="s">
        <v>458</v>
      </c>
      <c r="BP33" s="129">
        <f t="shared" ref="BP33" si="1167">SUMPRODUCT(AT212:AT218,B212:B218)/SUM(B212:B218)</f>
        <v>0.10027829299952301</v>
      </c>
      <c r="BQ33" s="129">
        <f t="shared" ref="BQ33" si="1168">SUMPRODUCT(AU212:AU218,C212:C218)/SUM(C212:C218)</f>
        <v>0.17782477850210626</v>
      </c>
      <c r="BR33" s="129">
        <f t="shared" ref="BR33" si="1169">SUMPRODUCT(AV212:AV218,D212:D218)/SUM(D212:D218)</f>
        <v>0.13142739417018631</v>
      </c>
      <c r="BS33" s="129">
        <f t="shared" ref="BS33" si="1170">SUMPRODUCT(AW212:AW218,E212:E218)/SUM(E212:E218)</f>
        <v>0.15367178869376533</v>
      </c>
      <c r="BT33" s="129">
        <f t="shared" ref="BT33" si="1171">SUMPRODUCT(AX212:AX218,F212:F218)/SUM(F212:F218)</f>
        <v>0.17182322772738781</v>
      </c>
      <c r="BU33" s="129">
        <f t="shared" ref="BU33" si="1172">SUMPRODUCT(AY212:AY218,G212:G218)/SUM(G212:G218)</f>
        <v>0.15975679761909223</v>
      </c>
      <c r="BV33" s="129">
        <f t="shared" ref="BV33" si="1173">SUMPRODUCT(AZ212:AZ218,H212:H218)/SUM(H212:H218)</f>
        <v>0.17142427675378447</v>
      </c>
      <c r="BW33" s="129">
        <f t="shared" ref="BW33" si="1174">SUMPRODUCT(BA212:BA218,I212:I218)/SUM(I212:I218)</f>
        <v>0.13312538612266772</v>
      </c>
      <c r="BX33" s="129">
        <f t="shared" ref="BX33" si="1175">SUMPRODUCT(BB212:BB218,J212:J218)/SUM(J212:J218)</f>
        <v>0.19576504012576146</v>
      </c>
      <c r="BY33" s="129">
        <f t="shared" ref="BY33" si="1176">SUMPRODUCT(BC212:BC218,K212:K218)/SUM(K212:K218)</f>
        <v>0.16913256135563035</v>
      </c>
      <c r="BZ33" s="129">
        <f t="shared" ref="BZ33" si="1177">SUMPRODUCT(BD212:BD218,L212:L218)/SUM(L212:L218)</f>
        <v>0.17351381015330911</v>
      </c>
      <c r="CA33" s="129">
        <f t="shared" ref="CA33" si="1178">SUMPRODUCT(BE212:BE218,M212:M218)/SUM(M212:M218)</f>
        <v>0.12377079964364722</v>
      </c>
      <c r="CB33" s="129">
        <f t="shared" ref="CB33" si="1179">SUMPRODUCT(BF212:BF218,N212:N218)/SUM(N212:N218)</f>
        <v>0.21979498997496327</v>
      </c>
      <c r="CC33" s="129">
        <f t="shared" ref="CC33" si="1180">SUMPRODUCT(BG212:BG218,O212:O218)/SUM(O212:O218)</f>
        <v>0.23638208054702589</v>
      </c>
      <c r="CD33" s="129">
        <f t="shared" ref="CD33" si="1181">SUMPRODUCT(BH212:BH218,P212:P218)/SUM(P212:P218)</f>
        <v>0.16806472510161688</v>
      </c>
      <c r="CE33" s="129">
        <f t="shared" ref="CE33" si="1182">SUMPRODUCT(BI212:BI218,Q212:Q218)/SUM(Q212:Q218)</f>
        <v>0.29173447439053973</v>
      </c>
      <c r="CF33" s="129">
        <f t="shared" ref="CF33" si="1183">SUMPRODUCT(BJ212:BJ218,R212:R218)/SUM(R212:R218)</f>
        <v>0.25038227967084065</v>
      </c>
      <c r="CG33" s="129">
        <f t="shared" ref="CG33" si="1184">SUMPRODUCT(BK212:BK218,S212:S218)/SUM(S212:S218)</f>
        <v>0.19602664085821764</v>
      </c>
      <c r="CH33" s="129"/>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0</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2"/>
        <v>43140406.50223431</v>
      </c>
      <c r="DU33" s="76">
        <f t="shared" si="69"/>
        <v>52122558.421144724</v>
      </c>
      <c r="DV33" s="76">
        <f t="shared" si="162"/>
        <v>33802395.477499999</v>
      </c>
      <c r="DW33" s="76">
        <f t="shared" si="163"/>
        <v>58129152.434988134</v>
      </c>
      <c r="DX33" s="76">
        <f t="shared" si="164"/>
        <v>62982116.340622999</v>
      </c>
      <c r="DY33" s="76">
        <f t="shared" si="165"/>
        <v>40254959.877077922</v>
      </c>
      <c r="DZ33" s="76"/>
      <c r="EA33" s="88">
        <f t="shared" si="123"/>
        <v>49458236.510266759</v>
      </c>
      <c r="EB33" s="50"/>
      <c r="EC33" s="50"/>
      <c r="EX33" s="1"/>
    </row>
    <row r="34" spans="1:154" x14ac:dyDescent="0.15">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c r="U34" s="181">
        <f t="shared" si="76"/>
        <v>7981938.5999999996</v>
      </c>
      <c r="V34" s="68"/>
      <c r="W34" s="83" t="s">
        <v>459</v>
      </c>
      <c r="X34" s="70">
        <f t="shared" ref="X34" si="1185">SUM(B219:B225)</f>
        <v>154226677</v>
      </c>
      <c r="Y34" s="70">
        <f t="shared" ref="Y34" si="1186">SUM(C219:C225)</f>
        <v>140717473</v>
      </c>
      <c r="Z34" s="70">
        <f t="shared" ref="Z34" si="1187">SUM(D219:D225)</f>
        <v>149560009</v>
      </c>
      <c r="AA34" s="70">
        <f t="shared" ref="AA34" si="1188">SUM(E219:E225)</f>
        <v>153789523</v>
      </c>
      <c r="AB34" s="70">
        <f t="shared" ref="AB34" si="1189">SUM(F219:F225)</f>
        <v>155157921</v>
      </c>
      <c r="AC34" s="70">
        <f t="shared" ref="AC34" si="1190">SUM(G219:G225)</f>
        <v>155891530</v>
      </c>
      <c r="AD34" s="70">
        <f t="shared" ref="AD34" si="1191">SUM(H219:H225)</f>
        <v>176624418</v>
      </c>
      <c r="AE34" s="70">
        <f t="shared" ref="AE34" si="1192">SUM(I219:I225)</f>
        <v>194839524</v>
      </c>
      <c r="AF34" s="70">
        <f t="shared" ref="AF34" si="1193">SUM(J219:J225)</f>
        <v>196532986</v>
      </c>
      <c r="AG34" s="70">
        <f t="shared" ref="AG34" si="1194">SUM(K219:K225)</f>
        <v>224838906</v>
      </c>
      <c r="AH34" s="70">
        <f t="shared" ref="AH34" si="1195">SUM(L219:L225)</f>
        <v>202972292</v>
      </c>
      <c r="AI34" s="70">
        <f t="shared" ref="AI34" si="1196">SUM(M219:M225)</f>
        <v>228286900</v>
      </c>
      <c r="AJ34" s="70">
        <f t="shared" ref="AJ34" si="1197">SUM(N219:N225)</f>
        <v>172020461</v>
      </c>
      <c r="AK34" s="70">
        <f t="shared" ref="AK34" si="1198">SUM(O219:O225)</f>
        <v>203074460</v>
      </c>
      <c r="AL34" s="70">
        <f t="shared" ref="AL34" si="1199">SUM(P219:P225)</f>
        <v>198654103</v>
      </c>
      <c r="AM34" s="70">
        <f t="shared" ref="AM34" si="1200">SUM(Q219:Q225)</f>
        <v>202919047</v>
      </c>
      <c r="AN34" s="70">
        <f t="shared" ref="AN34" si="1201">SUM(R219:R225)</f>
        <v>244416127</v>
      </c>
      <c r="AO34" s="70">
        <f t="shared" ref="AO34" si="1202">SUM(S219:S225)</f>
        <v>183893295</v>
      </c>
      <c r="AP34" s="70"/>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c r="BM34" s="86">
        <f t="shared" si="143"/>
        <v>0.35740857720759733</v>
      </c>
      <c r="BN34" s="74"/>
      <c r="BO34" s="83" t="s">
        <v>459</v>
      </c>
      <c r="BP34" s="129">
        <f t="shared" ref="BP34" si="1203">SUMPRODUCT(AT219:AT225,B219:B225)/SUM(B219:B225)</f>
        <v>0.10262589348552567</v>
      </c>
      <c r="BQ34" s="129">
        <f t="shared" ref="BQ34" si="1204">SUMPRODUCT(AU219:AU225,C219:C225)/SUM(C219:C225)</f>
        <v>0.17065769560269381</v>
      </c>
      <c r="BR34" s="129">
        <f t="shared" ref="BR34" si="1205">SUMPRODUCT(AV219:AV225,D219:D225)/SUM(D219:D225)</f>
        <v>0.13663653989024763</v>
      </c>
      <c r="BS34" s="129">
        <f t="shared" ref="BS34" si="1206">SUMPRODUCT(AW219:AW225,E219:E225)/SUM(E219:E225)</f>
        <v>0.15304405094430534</v>
      </c>
      <c r="BT34" s="129">
        <f t="shared" ref="BT34" si="1207">SUMPRODUCT(AX219:AX225,F219:F225)/SUM(F219:F225)</f>
        <v>0.13893957201944379</v>
      </c>
      <c r="BU34" s="129">
        <f t="shared" ref="BU34" si="1208">SUMPRODUCT(AY219:AY225,G219:G225)/SUM(G219:G225)</f>
        <v>0.16071472139687984</v>
      </c>
      <c r="BV34" s="129">
        <f t="shared" ref="BV34" si="1209">SUMPRODUCT(AZ219:AZ225,H219:H225)/SUM(H219:H225)</f>
        <v>0.16969071853127485</v>
      </c>
      <c r="BW34" s="129">
        <f t="shared" ref="BW34" si="1210">SUMPRODUCT(BA219:BA225,I219:I225)/SUM(I219:I225)</f>
        <v>0.1267636264543989</v>
      </c>
      <c r="BX34" s="129">
        <f t="shared" ref="BX34" si="1211">SUMPRODUCT(BB219:BB225,J219:J225)/SUM(J219:J225)</f>
        <v>0.1691922886109759</v>
      </c>
      <c r="BY34" s="129">
        <f t="shared" ref="BY34" si="1212">SUMPRODUCT(BC219:BC225,K219:K225)/SUM(K219:K225)</f>
        <v>0.15819425613236934</v>
      </c>
      <c r="BZ34" s="129">
        <f t="shared" ref="BZ34" si="1213">SUMPRODUCT(BD219:BD225,L219:L225)/SUM(L219:L225)</f>
        <v>0.15843579828844101</v>
      </c>
      <c r="CA34" s="129">
        <f t="shared" ref="CA34" si="1214">SUMPRODUCT(BE219:BE225,M219:M225)/SUM(M219:M225)</f>
        <v>0.12999371521329661</v>
      </c>
      <c r="CB34" s="129">
        <f t="shared" ref="CB34" si="1215">SUMPRODUCT(BF219:BF225,N219:N225)/SUM(N219:N225)</f>
        <v>0.22039714811959293</v>
      </c>
      <c r="CC34" s="129">
        <f t="shared" ref="CC34" si="1216">SUMPRODUCT(BG219:BG225,O219:O225)/SUM(O219:O225)</f>
        <v>0.20942513522044326</v>
      </c>
      <c r="CD34" s="129">
        <f t="shared" ref="CD34" si="1217">SUMPRODUCT(BH219:BH225,P219:P225)/SUM(P219:P225)</f>
        <v>0.15908575472663197</v>
      </c>
      <c r="CE34" s="129">
        <f t="shared" ref="CE34" si="1218">SUMPRODUCT(BI219:BI225,Q219:Q225)/SUM(Q219:Q225)</f>
        <v>0.2879548212049271</v>
      </c>
      <c r="CF34" s="129">
        <f t="shared" ref="CF34" si="1219">SUMPRODUCT(BJ219:BJ225,R219:R225)/SUM(R219:R225)</f>
        <v>0.24532515578483008</v>
      </c>
      <c r="CG34" s="129">
        <f t="shared" ref="CG34" si="1220">SUMPRODUCT(BK219:BK225,S219:S225)/SUM(S219:S225)</f>
        <v>0.1959984806676609</v>
      </c>
      <c r="CH34" s="129"/>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0</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2"/>
        <v>37912819.02261766</v>
      </c>
      <c r="DU34" s="76">
        <f t="shared" si="69"/>
        <v>42528896.245318495</v>
      </c>
      <c r="DV34" s="76">
        <f t="shared" si="162"/>
        <v>31603037.905297086</v>
      </c>
      <c r="DW34" s="76">
        <f t="shared" si="163"/>
        <v>58431517.897959203</v>
      </c>
      <c r="DX34" s="76">
        <f t="shared" si="164"/>
        <v>59961424.432599813</v>
      </c>
      <c r="DY34" s="76">
        <f t="shared" si="165"/>
        <v>36042806.424969964</v>
      </c>
      <c r="DZ34" s="76"/>
      <c r="EA34" s="88">
        <f t="shared" si="123"/>
        <v>45713536.581228912</v>
      </c>
      <c r="EB34" s="50"/>
      <c r="EC34" s="50"/>
      <c r="EX34" s="1"/>
    </row>
    <row r="35" spans="1:154" x14ac:dyDescent="0.15">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c r="U35" s="181">
        <f t="shared" si="76"/>
        <v>7257552</v>
      </c>
      <c r="V35" s="68"/>
      <c r="W35" s="83" t="s">
        <v>460</v>
      </c>
      <c r="X35" s="70">
        <f t="shared" ref="X35" si="1221">SUM(B226:B232)</f>
        <v>135518889</v>
      </c>
      <c r="Y35" s="70">
        <f t="shared" ref="Y35" si="1222">SUM(C226:C232)</f>
        <v>117099958</v>
      </c>
      <c r="Z35" s="70">
        <f t="shared" ref="Z35" si="1223">SUM(D226:D232)</f>
        <v>147382379</v>
      </c>
      <c r="AA35" s="70">
        <f t="shared" ref="AA35" si="1224">SUM(E226:E232)</f>
        <v>138901757</v>
      </c>
      <c r="AB35" s="70">
        <f t="shared" ref="AB35" si="1225">SUM(F226:F232)</f>
        <v>139914788</v>
      </c>
      <c r="AC35" s="70">
        <f t="shared" ref="AC35" si="1226">SUM(G226:G232)</f>
        <v>133735617</v>
      </c>
      <c r="AD35" s="70">
        <f t="shared" ref="AD35" si="1227">SUM(H226:H232)</f>
        <v>171582918</v>
      </c>
      <c r="AE35" s="70">
        <f t="shared" ref="AE35" si="1228">SUM(I226:I232)</f>
        <v>173951270</v>
      </c>
      <c r="AF35" s="70">
        <f t="shared" ref="AF35" si="1229">SUM(J226:J232)</f>
        <v>189084166</v>
      </c>
      <c r="AG35" s="70">
        <f t="shared" ref="AG35" si="1230">SUM(K226:K232)</f>
        <v>200306171</v>
      </c>
      <c r="AH35" s="70">
        <f t="shared" ref="AH35" si="1231">SUM(L226:L232)</f>
        <v>182369614</v>
      </c>
      <c r="AI35" s="70">
        <f t="shared" ref="AI35" si="1232">SUM(M226:M232)</f>
        <v>193025362</v>
      </c>
      <c r="AJ35" s="70">
        <f t="shared" ref="AJ35" si="1233">SUM(N226:N232)</f>
        <v>165705298</v>
      </c>
      <c r="AK35" s="70">
        <f t="shared" ref="AK35" si="1234">SUM(O226:O232)</f>
        <v>163461868</v>
      </c>
      <c r="AL35" s="70">
        <f t="shared" ref="AL35" si="1235">SUM(P226:P232)</f>
        <v>172259163</v>
      </c>
      <c r="AM35" s="70">
        <f t="shared" ref="AM35" si="1236">SUM(Q226:Q232)</f>
        <v>176818968</v>
      </c>
      <c r="AN35" s="70">
        <f t="shared" ref="AN35" si="1237">SUM(R226:R232)</f>
        <v>218156977</v>
      </c>
      <c r="AO35" s="70">
        <f t="shared" ref="AO35" si="1238">SUM(S226:S232)</f>
        <v>186574384</v>
      </c>
      <c r="AP35" s="70"/>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c r="BM35" s="86">
        <f t="shared" si="143"/>
        <v>0.37237035530102619</v>
      </c>
      <c r="BN35" s="74"/>
      <c r="BO35" s="83" t="s">
        <v>460</v>
      </c>
      <c r="BP35" s="129">
        <f t="shared" ref="BP35" si="1239">SUMPRODUCT(AT226:AT232,B226:B232)/SUM(B226:B232)</f>
        <v>0.10503940726440338</v>
      </c>
      <c r="BQ35" s="129">
        <f t="shared" ref="BQ35" si="1240">SUMPRODUCT(AU226:AU232,C226:C232)/SUM(C226:C232)</f>
        <v>0.16669633464678835</v>
      </c>
      <c r="BR35" s="129">
        <f t="shared" ref="BR35" si="1241">SUMPRODUCT(AV226:AV232,D226:D232)/SUM(D226:D232)</f>
        <v>0.13869269555348432</v>
      </c>
      <c r="BS35" s="129">
        <f t="shared" ref="BS35" si="1242">SUMPRODUCT(AW226:AW232,E226:E232)/SUM(E226:E232)</f>
        <v>0.14788293431145347</v>
      </c>
      <c r="BT35" s="129">
        <f t="shared" ref="BT35" si="1243">SUMPRODUCT(AX226:AX232,F226:F232)/SUM(F226:F232)</f>
        <v>0.12823418277887452</v>
      </c>
      <c r="BU35" s="129">
        <f t="shared" ref="BU35" si="1244">SUMPRODUCT(AY226:AY232,G226:G232)/SUM(G226:G232)</f>
        <v>0.16661373343936869</v>
      </c>
      <c r="BV35" s="129">
        <f t="shared" ref="BV35" si="1245">SUMPRODUCT(AZ226:AZ232,H226:H232)/SUM(H226:H232)</f>
        <v>0.15330102727050363</v>
      </c>
      <c r="BW35" s="129">
        <f t="shared" ref="BW35" si="1246">SUMPRODUCT(BA226:BA232,I226:I232)/SUM(I226:I232)</f>
        <v>0.12399542424215193</v>
      </c>
      <c r="BX35" s="129">
        <f t="shared" ref="BX35" si="1247">SUMPRODUCT(BB226:BB232,J226:J232)/SUM(J226:J232)</f>
        <v>0.15084313432910318</v>
      </c>
      <c r="BY35" s="129">
        <f t="shared" ref="BY35" si="1248">SUMPRODUCT(BC226:BC232,K226:K232)/SUM(K226:K232)</f>
        <v>0.15399676309356769</v>
      </c>
      <c r="BZ35" s="129">
        <f t="shared" ref="BZ35" si="1249">SUMPRODUCT(BD226:BD232,L226:L232)/SUM(L226:L232)</f>
        <v>0.137339145580918</v>
      </c>
      <c r="CA35" s="129">
        <f t="shared" ref="CA35" si="1250">SUMPRODUCT(BE226:BE232,M226:M232)/SUM(M226:M232)</f>
        <v>0.14478878978780693</v>
      </c>
      <c r="CB35" s="129">
        <f t="shared" ref="CB35" si="1251">SUMPRODUCT(BF226:BF232,N226:N232)/SUM(N226:N232)</f>
        <v>0.21284156219314124</v>
      </c>
      <c r="CC35" s="129">
        <f t="shared" ref="CC35" si="1252">SUMPRODUCT(BG226:BG232,O226:O232)/SUM(O226:O232)</f>
        <v>0.19401857848658002</v>
      </c>
      <c r="CD35" s="129">
        <f t="shared" ref="CD35" si="1253">SUMPRODUCT(BH226:BH232,P226:P232)/SUM(P226:P232)</f>
        <v>0.15648110146022909</v>
      </c>
      <c r="CE35" s="129">
        <f t="shared" ref="CE35" si="1254">SUMPRODUCT(BI226:BI232,Q226:Q232)/SUM(Q226:Q232)</f>
        <v>0.28856061411810474</v>
      </c>
      <c r="CF35" s="129">
        <f t="shared" ref="CF35" si="1255">SUMPRODUCT(BJ226:BJ232,R226:R232)/SUM(R226:R232)</f>
        <v>0.23881419002559948</v>
      </c>
      <c r="CG35" s="129">
        <f t="shared" ref="CG35" si="1256">SUMPRODUCT(BK226:BK232,S226:S232)/SUM(S226:S232)</f>
        <v>0.19358926424337286</v>
      </c>
      <c r="CH35" s="129"/>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257">BP35*X35</f>
        <v>14234823.773690475</v>
      </c>
      <c r="DI35" s="76">
        <f t="shared" ref="DI35:DI53" si="1258">BQ35*Y35</f>
        <v>19520133.785892859</v>
      </c>
      <c r="DJ35" s="76">
        <f t="shared" ref="DJ35:DJ53" si="1259">BR35*Z35</f>
        <v>20440859.42059524</v>
      </c>
      <c r="DK35" s="76">
        <f t="shared" ref="DK35:DK53" si="1260">BS35*AA35</f>
        <v>20541199.40617647</v>
      </c>
      <c r="DL35" s="76">
        <f t="shared" ref="DL35:DL53" si="1261">BT35*AB35</f>
        <v>17941858.497859478</v>
      </c>
      <c r="DM35" s="76">
        <f t="shared" ref="DM35:DM53" si="1262">BU35*AC35</f>
        <v>22282190.442187503</v>
      </c>
      <c r="DN35" s="76">
        <f t="shared" ref="DN35:DN53" si="1263">BV35*AD35</f>
        <v>26303837.591470588</v>
      </c>
      <c r="DO35" s="76">
        <f t="shared" ref="DO35:DO53" si="1264">BW35*AE35</f>
        <v>21569161.521111116</v>
      </c>
      <c r="DP35" s="76">
        <f t="shared" ref="DP35:DP53" si="1265">BX35*AF35</f>
        <v>28522048.251444444</v>
      </c>
      <c r="DQ35" s="76">
        <f t="shared" ref="DQ35:DQ53" si="1266">BY35*AG35</f>
        <v>30846501.961666659</v>
      </c>
      <c r="DR35" s="76">
        <f t="shared" ref="DR35:DR53" si="1267">BZ35*AH35</f>
        <v>25046486.966681823</v>
      </c>
      <c r="DS35" s="76">
        <f t="shared" ref="DS35:DS53" si="1268">CA35*AI35</f>
        <v>27947908.562333338</v>
      </c>
      <c r="DT35" s="76">
        <f t="shared" si="312"/>
        <v>35268974.490000002</v>
      </c>
      <c r="DU35" s="76">
        <f t="shared" si="69"/>
        <v>31714639.266120985</v>
      </c>
      <c r="DV35" s="76">
        <f t="shared" si="162"/>
        <v>26955303.56285714</v>
      </c>
      <c r="DW35" s="76">
        <f t="shared" si="163"/>
        <v>51022989.993809514</v>
      </c>
      <c r="DX35" s="76">
        <f t="shared" si="164"/>
        <v>52098981.760688335</v>
      </c>
      <c r="DY35" s="76">
        <f t="shared" si="165"/>
        <v>36118797.725220516</v>
      </c>
      <c r="DZ35" s="76"/>
      <c r="EA35" s="88">
        <f t="shared" si="123"/>
        <v>39582142.461739302</v>
      </c>
      <c r="EB35" s="50"/>
      <c r="EC35" s="50"/>
      <c r="EX35" s="1"/>
    </row>
    <row r="36" spans="1:154" x14ac:dyDescent="0.15">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c r="U36" s="181">
        <f t="shared" si="76"/>
        <v>4509262.4000000004</v>
      </c>
      <c r="V36" s="68"/>
      <c r="W36" s="83" t="s">
        <v>461</v>
      </c>
      <c r="X36" s="70">
        <f t="shared" ref="X36" si="1269">SUM(B233:B239)</f>
        <v>98038879</v>
      </c>
      <c r="Y36" s="70">
        <f t="shared" ref="Y36" si="1270">SUM(C233:C239)</f>
        <v>135724706</v>
      </c>
      <c r="Z36" s="70">
        <f t="shared" ref="Z36" si="1271">SUM(D233:D239)</f>
        <v>119072878</v>
      </c>
      <c r="AA36" s="70">
        <f t="shared" ref="AA36" si="1272">SUM(E233:E239)</f>
        <v>133389555</v>
      </c>
      <c r="AB36" s="70">
        <f t="shared" ref="AB36" si="1273">SUM(F233:F239)</f>
        <v>117695765</v>
      </c>
      <c r="AC36" s="70">
        <f t="shared" ref="AC36" si="1274">SUM(G233:G239)</f>
        <v>127961905</v>
      </c>
      <c r="AD36" s="70">
        <f t="shared" ref="AD36" si="1275">SUM(H233:H239)</f>
        <v>169522672</v>
      </c>
      <c r="AE36" s="70">
        <f t="shared" ref="AE36" si="1276">SUM(I233:I239)</f>
        <v>174741620</v>
      </c>
      <c r="AF36" s="70">
        <f t="shared" ref="AF36" si="1277">SUM(J233:J239)</f>
        <v>164569861</v>
      </c>
      <c r="AG36" s="70">
        <f t="shared" ref="AG36" si="1278">SUM(K233:K239)</f>
        <v>185530259</v>
      </c>
      <c r="AH36" s="70">
        <f t="shared" ref="AH36" si="1279">SUM(L233:L239)</f>
        <v>181252344</v>
      </c>
      <c r="AI36" s="70">
        <f t="shared" ref="AI36" si="1280">SUM(M233:M239)</f>
        <v>188719648</v>
      </c>
      <c r="AJ36" s="70">
        <f t="shared" ref="AJ36" si="1281">SUM(N233:N239)</f>
        <v>173633216</v>
      </c>
      <c r="AK36" s="70">
        <f t="shared" ref="AK36" si="1282">SUM(O233:O239)</f>
        <v>168368246</v>
      </c>
      <c r="AL36" s="70">
        <f t="shared" ref="AL36" si="1283">SUM(P233:P239)</f>
        <v>170671952</v>
      </c>
      <c r="AM36" s="70">
        <f t="shared" ref="AM36" si="1284">SUM(Q233:Q239)</f>
        <v>159970010</v>
      </c>
      <c r="AN36" s="70">
        <f t="shared" ref="AN36" si="1285">SUM(R233:R239)</f>
        <v>215558014</v>
      </c>
      <c r="AO36" s="70">
        <f t="shared" ref="AO36" si="1286">SUM(S233:S239)</f>
        <v>192218869</v>
      </c>
      <c r="AP36" s="70"/>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c r="BM36" s="86">
        <f t="shared" si="143"/>
        <v>0.33383805501842945</v>
      </c>
      <c r="BN36" s="74"/>
      <c r="BO36" s="83" t="s">
        <v>461</v>
      </c>
      <c r="BP36" s="129">
        <f t="shared" ref="BP36" si="1287">SUMPRODUCT(AT233:AT239,B233:B239)/SUM(B233:B239)</f>
        <v>0.10850457988542823</v>
      </c>
      <c r="BQ36" s="129">
        <f t="shared" ref="BQ36" si="1288">SUMPRODUCT(AU233:AU239,C233:C239)/SUM(C233:C239)</f>
        <v>0.15370921317639211</v>
      </c>
      <c r="BR36" s="129">
        <f t="shared" ref="BR36" si="1289">SUMPRODUCT(AV233:AV239,D233:D239)/SUM(D233:D239)</f>
        <v>0.13942362056902105</v>
      </c>
      <c r="BS36" s="129">
        <f t="shared" ref="BS36" si="1290">SUMPRODUCT(AW233:AW239,E233:E239)/SUM(E233:E239)</f>
        <v>0.15169622565304469</v>
      </c>
      <c r="BT36" s="129">
        <f t="shared" ref="BT36" si="1291">SUMPRODUCT(AX233:AX239,F233:F239)/SUM(F233:F239)</f>
        <v>0.12818039643375878</v>
      </c>
      <c r="BU36" s="129">
        <f t="shared" ref="BU36" si="1292">SUMPRODUCT(AY233:AY239,G233:G239)/SUM(G233:G239)</f>
        <v>0.16166552203808232</v>
      </c>
      <c r="BV36" s="129">
        <f t="shared" ref="BV36" si="1293">SUMPRODUCT(AZ233:AZ239,H233:H239)/SUM(H233:H239)</f>
        <v>0.14618957853044035</v>
      </c>
      <c r="BW36" s="129">
        <f t="shared" ref="BW36" si="1294">SUMPRODUCT(BA233:BA239,I233:I239)/SUM(I233:I239)</f>
        <v>0.12641826113670637</v>
      </c>
      <c r="BX36" s="129">
        <f t="shared" ref="BX36" si="1295">SUMPRODUCT(BB233:BB239,J233:J239)/SUM(J233:J239)</f>
        <v>0.15536034264889198</v>
      </c>
      <c r="BY36" s="129">
        <f t="shared" ref="BY36" si="1296">SUMPRODUCT(BC233:BC239,K233:K239)/SUM(K233:K239)</f>
        <v>0.15065192667125346</v>
      </c>
      <c r="BZ36" s="129">
        <f t="shared" ref="BZ36" si="1297">SUMPRODUCT(BD233:BD239,L233:L239)/SUM(L233:L239)</f>
        <v>0.14607791062699144</v>
      </c>
      <c r="CA36" s="129">
        <f t="shared" ref="CA36" si="1298">SUMPRODUCT(BE233:BE239,M233:M239)/SUM(M233:M239)</f>
        <v>0.16216989231964818</v>
      </c>
      <c r="CB36" s="129">
        <f t="shared" ref="CB36" si="1299">SUMPRODUCT(BF233:BF239,N233:N239)/SUM(N233:N239)</f>
        <v>0.20135999208570304</v>
      </c>
      <c r="CC36" s="129">
        <f t="shared" ref="CC36" si="1300">SUMPRODUCT(BG233:BG239,O233:O239)/SUM(O233:O239)</f>
        <v>0.17952403393224081</v>
      </c>
      <c r="CD36" s="129">
        <f t="shared" ref="CD36" si="1301">SUMPRODUCT(BH233:BH239,P233:P239)/SUM(P233:P239)</f>
        <v>0.15386203542828228</v>
      </c>
      <c r="CE36" s="129">
        <f t="shared" ref="CE36" si="1302">SUMPRODUCT(BI233:BI239,Q233:Q239)/SUM(Q233:Q239)</f>
        <v>0.28613432317918502</v>
      </c>
      <c r="CF36" s="129">
        <f t="shared" ref="CF36" si="1303">SUMPRODUCT(BJ233:BJ239,R233:R239)/SUM(R233:R239)</f>
        <v>0.23738773484607412</v>
      </c>
      <c r="CG36" s="129">
        <f t="shared" ref="CG36" si="1304">SUMPRODUCT(BK233:BK239,S233:S239)/SUM(S233:S239)</f>
        <v>0.19575939977271864</v>
      </c>
      <c r="CH36" s="129"/>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0</v>
      </c>
      <c r="DE36" s="88">
        <f t="shared" si="122"/>
        <v>1505363.389183735</v>
      </c>
      <c r="DF36" s="49"/>
      <c r="DG36" s="89" t="s">
        <v>461</v>
      </c>
      <c r="DH36" s="76">
        <f t="shared" si="1257"/>
        <v>10637667.378333332</v>
      </c>
      <c r="DI36" s="76">
        <f t="shared" si="1258"/>
        <v>20862137.767857146</v>
      </c>
      <c r="DJ36" s="76">
        <f t="shared" si="1259"/>
        <v>16601571.762333333</v>
      </c>
      <c r="DK36" s="76">
        <f t="shared" si="1260"/>
        <v>20234692.035039216</v>
      </c>
      <c r="DL36" s="76">
        <f t="shared" si="1261"/>
        <v>15086289.816274511</v>
      </c>
      <c r="DM36" s="76">
        <f t="shared" si="1262"/>
        <v>20687028.172812495</v>
      </c>
      <c r="DN36" s="76">
        <f t="shared" si="1263"/>
        <v>24782447.97103408</v>
      </c>
      <c r="DO36" s="76">
        <f t="shared" si="1264"/>
        <v>22090531.748611111</v>
      </c>
      <c r="DP36" s="76">
        <f t="shared" si="1265"/>
        <v>25567629.994640525</v>
      </c>
      <c r="DQ36" s="76">
        <f t="shared" si="1266"/>
        <v>27950490.974166662</v>
      </c>
      <c r="DR36" s="76">
        <f t="shared" si="1267"/>
        <v>26476963.707764708</v>
      </c>
      <c r="DS36" s="76">
        <f t="shared" si="1268"/>
        <v>30604644.994761907</v>
      </c>
      <c r="DT36" s="76">
        <f t="shared" si="312"/>
        <v>34962782.999575168</v>
      </c>
      <c r="DU36" s="76">
        <f t="shared" si="69"/>
        <v>30226146.708015867</v>
      </c>
      <c r="DV36" s="76">
        <f t="shared" si="162"/>
        <v>26259933.925238091</v>
      </c>
      <c r="DW36" s="76">
        <f t="shared" si="163"/>
        <v>45772910.540317461</v>
      </c>
      <c r="DX36" s="76">
        <f t="shared" si="164"/>
        <v>51170828.671378329</v>
      </c>
      <c r="DY36" s="76">
        <f t="shared" si="165"/>
        <v>37628650.420430832</v>
      </c>
      <c r="DZ36" s="76"/>
      <c r="EA36" s="88">
        <f t="shared" si="123"/>
        <v>38211694.053076118</v>
      </c>
      <c r="EB36" s="50"/>
      <c r="EC36" s="50"/>
      <c r="EX36" s="1"/>
    </row>
    <row r="37" spans="1:154" x14ac:dyDescent="0.15">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25"/>
      <c r="U37" s="181">
        <f t="shared" si="76"/>
        <v>3938070</v>
      </c>
      <c r="V37" s="68"/>
      <c r="W37" s="83" t="s">
        <v>462</v>
      </c>
      <c r="X37" s="70">
        <f t="shared" ref="X37" si="1305">SUM(B240:B246)</f>
        <v>80199282</v>
      </c>
      <c r="Y37" s="70">
        <f t="shared" ref="Y37" si="1306">SUM(C240:C246)</f>
        <v>103819253</v>
      </c>
      <c r="Z37" s="70">
        <f t="shared" ref="Z37" si="1307">SUM(D240:D246)</f>
        <v>115599914</v>
      </c>
      <c r="AA37" s="70">
        <f t="shared" ref="AA37" si="1308">SUM(E240:E246)</f>
        <v>121931051</v>
      </c>
      <c r="AB37" s="70">
        <f t="shared" ref="AB37" si="1309">SUM(F240:F246)</f>
        <v>124767493</v>
      </c>
      <c r="AC37" s="70">
        <f t="shared" ref="AC37" si="1310">SUM(G240:G246)</f>
        <v>124762047</v>
      </c>
      <c r="AD37" s="70">
        <f t="shared" ref="AD37" si="1311">SUM(H240:H246)</f>
        <v>153503394</v>
      </c>
      <c r="AE37" s="70">
        <f t="shared" ref="AE37" si="1312">SUM(I240:I246)</f>
        <v>130549120</v>
      </c>
      <c r="AF37" s="70">
        <f t="shared" ref="AF37" si="1313">SUM(J240:J246)</f>
        <v>146432504</v>
      </c>
      <c r="AG37" s="70">
        <f t="shared" ref="AG37" si="1314">SUM(K240:K246)</f>
        <v>167973535</v>
      </c>
      <c r="AH37" s="70">
        <f t="shared" ref="AH37" si="1315">SUM(L240:L246)</f>
        <v>160488462</v>
      </c>
      <c r="AI37" s="70">
        <f t="shared" ref="AI37" si="1316">SUM(M240:M246)</f>
        <v>155509946</v>
      </c>
      <c r="AJ37" s="70">
        <f t="shared" ref="AJ37" si="1317">SUM(N240:N246)</f>
        <v>162521515</v>
      </c>
      <c r="AK37" s="70">
        <f t="shared" ref="AK37" si="1318">SUM(O240:O246)</f>
        <v>200120398</v>
      </c>
      <c r="AL37" s="70">
        <f t="shared" ref="AL37" si="1319">SUM(P240:P246)</f>
        <v>166690723</v>
      </c>
      <c r="AM37" s="70">
        <f t="shared" ref="AM37" si="1320">SUM(Q240:Q246)</f>
        <v>163267124</v>
      </c>
      <c r="AN37" s="70">
        <f t="shared" ref="AN37" si="1321">SUM(R240:R246)</f>
        <v>206148128</v>
      </c>
      <c r="AO37" s="70">
        <f t="shared" ref="AO37" si="1322">SUM(S240:S246)</f>
        <v>167260251</v>
      </c>
      <c r="AP37" s="70"/>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c r="BM37" s="86">
        <f t="shared" si="143"/>
        <v>0.31612972339230483</v>
      </c>
      <c r="BN37" s="74"/>
      <c r="BO37" s="83" t="s">
        <v>462</v>
      </c>
      <c r="BP37" s="129">
        <f t="shared" ref="BP37" si="1323">SUMPRODUCT(AT240:AT246,B240:B246)/SUM(B240:B246)</f>
        <v>0.12155782361093163</v>
      </c>
      <c r="BQ37" s="129">
        <f t="shared" ref="BQ37" si="1324">SUMPRODUCT(AU240:AU246,C240:C246)/SUM(C240:C246)</f>
        <v>0.14396070268166952</v>
      </c>
      <c r="BR37" s="129">
        <f t="shared" ref="BR37" si="1325">SUMPRODUCT(AV240:AV246,D240:D246)/SUM(D240:D246)</f>
        <v>0.15071995294127327</v>
      </c>
      <c r="BS37" s="129">
        <f t="shared" ref="BS37" si="1326">SUMPRODUCT(AW240:AW246,E240:E246)/SUM(E240:E246)</f>
        <v>0.16800642081181874</v>
      </c>
      <c r="BT37" s="129">
        <f t="shared" ref="BT37" si="1327">SUMPRODUCT(AX240:AX246,F240:F246)/SUM(F240:F246)</f>
        <v>0.14571852002748822</v>
      </c>
      <c r="BU37" s="129">
        <f t="shared" ref="BU37" si="1328">SUMPRODUCT(AY240:AY246,G240:G246)/SUM(G240:G246)</f>
        <v>0.16138415233998585</v>
      </c>
      <c r="BV37" s="129">
        <f t="shared" ref="BV37" si="1329">SUMPRODUCT(AZ240:AZ246,H240:H246)/SUM(H240:H246)</f>
        <v>0.15345513273037681</v>
      </c>
      <c r="BW37" s="129">
        <f t="shared" ref="BW37" si="1330">SUMPRODUCT(BA240:BA246,I240:I246)/SUM(I240:I246)</f>
        <v>0.13550673906586003</v>
      </c>
      <c r="BX37" s="129">
        <f t="shared" ref="BX37" si="1331">SUMPRODUCT(BB240:BB246,J240:J246)/SUM(J240:J246)</f>
        <v>0.15879888994163399</v>
      </c>
      <c r="BY37" s="129">
        <f t="shared" ref="BY37" si="1332">SUMPRODUCT(BC240:BC246,K240:K246)/SUM(K240:K246)</f>
        <v>0.15233287453420699</v>
      </c>
      <c r="BZ37" s="129">
        <f t="shared" ref="BZ37" si="1333">SUMPRODUCT(BD240:BD246,L240:L246)/SUM(L240:L246)</f>
        <v>0.16118516686822468</v>
      </c>
      <c r="CA37" s="129">
        <f t="shared" ref="CA37" si="1334">SUMPRODUCT(BE240:BE246,M240:M246)/SUM(M240:M246)</f>
        <v>0.18431487515685263</v>
      </c>
      <c r="CB37" s="129">
        <f t="shared" ref="CB37" si="1335">SUMPRODUCT(BF240:BF246,N240:N246)/SUM(N240:N246)</f>
        <v>0.19793845728842596</v>
      </c>
      <c r="CC37" s="129">
        <f t="shared" ref="CC37" si="1336">SUMPRODUCT(BG240:BG246,O240:O246)/SUM(O240:O246)</f>
        <v>0.18630384302918765</v>
      </c>
      <c r="CD37" s="129">
        <f t="shared" ref="CD37" si="1337">SUMPRODUCT(BH240:BH246,P240:P246)/SUM(P240:P246)</f>
        <v>0.15661234518660616</v>
      </c>
      <c r="CE37" s="129">
        <f t="shared" ref="CE37" si="1338">SUMPRODUCT(BI240:BI246,Q240:Q246)/SUM(Q240:Q246)</f>
        <v>0.27551220254043068</v>
      </c>
      <c r="CF37" s="129">
        <f t="shared" ref="CF37" si="1339">SUMPRODUCT(BJ240:BJ246,R240:R246)/SUM(R240:R246)</f>
        <v>0.23659391834207372</v>
      </c>
      <c r="CG37" s="129">
        <f t="shared" ref="CG37" si="1340">SUMPRODUCT(BK240:BK246,S240:S246)/SUM(S240:S246)</f>
        <v>0.20389177730873906</v>
      </c>
      <c r="CH37" s="129"/>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0</v>
      </c>
      <c r="DE37" s="88">
        <f t="shared" si="122"/>
        <v>1244940.9797995337</v>
      </c>
      <c r="DF37" s="49"/>
      <c r="DG37" s="89" t="s">
        <v>462</v>
      </c>
      <c r="DH37" s="76">
        <f t="shared" si="1257"/>
        <v>9748850.1750793643</v>
      </c>
      <c r="DI37" s="76">
        <f t="shared" si="1258"/>
        <v>14945892.613766026</v>
      </c>
      <c r="DJ37" s="76">
        <f t="shared" si="1259"/>
        <v>17423213.598095238</v>
      </c>
      <c r="DK37" s="76">
        <f t="shared" si="1260"/>
        <v>20485199.464333333</v>
      </c>
      <c r="DL37" s="76">
        <f t="shared" si="1261"/>
        <v>18180934.427499998</v>
      </c>
      <c r="DM37" s="76">
        <f t="shared" si="1262"/>
        <v>20134617.199296474</v>
      </c>
      <c r="DN37" s="76">
        <f t="shared" si="1263"/>
        <v>23555883.700833328</v>
      </c>
      <c r="DO37" s="76">
        <f t="shared" si="1264"/>
        <v>17690285.539117649</v>
      </c>
      <c r="DP37" s="76">
        <f t="shared" si="1265"/>
        <v>23253319.08657388</v>
      </c>
      <c r="DQ37" s="76">
        <f t="shared" si="1266"/>
        <v>25587891.432222228</v>
      </c>
      <c r="DR37" s="76">
        <f t="shared" si="1267"/>
        <v>25868359.527894735</v>
      </c>
      <c r="DS37" s="76">
        <f t="shared" si="1268"/>
        <v>28662796.282638893</v>
      </c>
      <c r="DT37" s="76">
        <f t="shared" si="312"/>
        <v>32169257.955277778</v>
      </c>
      <c r="DU37" s="76">
        <f t="shared" si="69"/>
        <v>37283199.215930559</v>
      </c>
      <c r="DV37" s="76">
        <f t="shared" si="162"/>
        <v>26105825.049880952</v>
      </c>
      <c r="DW37" s="76">
        <f t="shared" si="163"/>
        <v>44982084.935681611</v>
      </c>
      <c r="DX37" s="76">
        <f t="shared" si="164"/>
        <v>48773393.362403363</v>
      </c>
      <c r="DY37" s="76">
        <f t="shared" si="165"/>
        <v>34102989.849495798</v>
      </c>
      <c r="DZ37" s="76"/>
      <c r="EA37" s="88">
        <f t="shared" si="123"/>
        <v>38249498.482678458</v>
      </c>
      <c r="EB37" s="50"/>
      <c r="EC37" s="50"/>
      <c r="EX37" s="1"/>
    </row>
    <row r="38" spans="1:154" x14ac:dyDescent="0.15">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c r="U38" s="181">
        <f t="shared" si="76"/>
        <v>2703902.6</v>
      </c>
      <c r="V38" s="68"/>
      <c r="W38" s="83" t="s">
        <v>463</v>
      </c>
      <c r="X38" s="70">
        <f t="shared" ref="X38" si="1341">SUM(B247:B253)</f>
        <v>33455341</v>
      </c>
      <c r="Y38" s="70">
        <f t="shared" ref="Y38" si="1342">SUM(C247:C253)</f>
        <v>48183668</v>
      </c>
      <c r="Z38" s="70">
        <f t="shared" ref="Z38" si="1343">SUM(D247:D253)</f>
        <v>73724762</v>
      </c>
      <c r="AA38" s="70">
        <f t="shared" ref="AA38" si="1344">SUM(E247:E253)</f>
        <v>73380400</v>
      </c>
      <c r="AB38" s="70">
        <f t="shared" ref="AB38" si="1345">SUM(F247:F253)</f>
        <v>55711719</v>
      </c>
      <c r="AC38" s="70">
        <f t="shared" ref="AC38" si="1346">SUM(G247:G253)</f>
        <v>71396209</v>
      </c>
      <c r="AD38" s="70">
        <f t="shared" ref="AD38" si="1347">SUM(H247:H253)</f>
        <v>92332874</v>
      </c>
      <c r="AE38" s="70">
        <f t="shared" ref="AE38" si="1348">SUM(I247:I253)</f>
        <v>89730623</v>
      </c>
      <c r="AF38" s="70">
        <f t="shared" ref="AF38" si="1349">SUM(J247:J253)</f>
        <v>109165383</v>
      </c>
      <c r="AG38" s="70">
        <f t="shared" ref="AG38" si="1350">SUM(K247:K253)</f>
        <v>81641714</v>
      </c>
      <c r="AH38" s="70">
        <f t="shared" ref="AH38" si="1351">SUM(L247:L253)</f>
        <v>75070065</v>
      </c>
      <c r="AI38" s="70">
        <f t="shared" ref="AI38" si="1352">SUM(M247:M253)</f>
        <v>108120123</v>
      </c>
      <c r="AJ38" s="70">
        <f t="shared" ref="AJ38" si="1353">SUM(N247:N253)</f>
        <v>107294788</v>
      </c>
      <c r="AK38" s="70">
        <f t="shared" ref="AK38" si="1354">SUM(O247:O253)</f>
        <v>144501402</v>
      </c>
      <c r="AL38" s="70">
        <f t="shared" ref="AL38" si="1355">SUM(P247:P253)</f>
        <v>119317990</v>
      </c>
      <c r="AM38" s="70">
        <f t="shared" ref="AM38" si="1356">SUM(Q247:Q253)</f>
        <v>99534924</v>
      </c>
      <c r="AN38" s="70">
        <f t="shared" ref="AN38" si="1357">SUM(R247:R253)</f>
        <v>118238066</v>
      </c>
      <c r="AO38" s="70">
        <f t="shared" ref="AO38" si="1358">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c r="BM38" s="86">
        <f t="shared" si="143"/>
        <v>0.35172804916996259</v>
      </c>
      <c r="BN38" s="74"/>
      <c r="BO38" s="83" t="s">
        <v>463</v>
      </c>
      <c r="BP38" s="129">
        <f t="shared" ref="BP38" si="1359">SUMPRODUCT(AT247:AT253,B247:B253)/SUM(B247:B253)</f>
        <v>0.14411345888581098</v>
      </c>
      <c r="BQ38" s="129">
        <f t="shared" ref="BQ38" si="1360">SUMPRODUCT(AU247:AU253,C247:C253)/SUM(C247:C253)</f>
        <v>0.13372883136586652</v>
      </c>
      <c r="BR38" s="129">
        <f t="shared" ref="BR38" si="1361">SUMPRODUCT(AV247:AV253,D247:D253)/SUM(D247:D253)</f>
        <v>0.15551906406285521</v>
      </c>
      <c r="BS38" s="129">
        <f t="shared" ref="BS38" si="1362">SUMPRODUCT(AW247:AW253,E247:E253)/SUM(E247:E253)</f>
        <v>0.16870851050971575</v>
      </c>
      <c r="BT38" s="129">
        <f t="shared" ref="BT38" si="1363">SUMPRODUCT(AX247:AX253,F247:F253)/SUM(F247:F253)</f>
        <v>0.15784638091035108</v>
      </c>
      <c r="BU38" s="129">
        <f t="shared" ref="BU38" si="1364">SUMPRODUCT(AY247:AY253,G247:G253)/SUM(G247:G253)</f>
        <v>0.15030765390588319</v>
      </c>
      <c r="BV38" s="129">
        <f t="shared" ref="BV38" si="1365">SUMPRODUCT(AZ247:AZ253,H247:H253)/SUM(H247:H253)</f>
        <v>0.15320102680626788</v>
      </c>
      <c r="BW38" s="129">
        <f t="shared" ref="BW38" si="1366">SUMPRODUCT(BA247:BA253,I247:I253)/SUM(I247:I253)</f>
        <v>0.13999025505343865</v>
      </c>
      <c r="BX38" s="129">
        <f t="shared" ref="BX38" si="1367">SUMPRODUCT(BB247:BB253,J247:J253)/SUM(J247:J253)</f>
        <v>0.17131607882323641</v>
      </c>
      <c r="BY38" s="129">
        <f t="shared" ref="BY38" si="1368">SUMPRODUCT(BC247:BC253,K247:K253)/SUM(K247:K253)</f>
        <v>0.16063228992636452</v>
      </c>
      <c r="BZ38" s="129">
        <f t="shared" ref="BZ38" si="1369">SUMPRODUCT(BD247:BD253,L247:L253)/SUM(L247:L253)</f>
        <v>0.16541503800070509</v>
      </c>
      <c r="CA38" s="129">
        <f t="shared" ref="CA38" si="1370">SUMPRODUCT(BE247:BE253,M247:M253)/SUM(M247:M253)</f>
        <v>0.20060546971156795</v>
      </c>
      <c r="CB38" s="129">
        <f t="shared" ref="CB38" si="1371">SUMPRODUCT(BF247:BF253,N247:N253)/SUM(N247:N253)</f>
        <v>0.19115336383125561</v>
      </c>
      <c r="CC38" s="129">
        <f t="shared" ref="CC38" si="1372">SUMPRODUCT(BG247:BG253,O247:O253)/SUM(O247:O253)</f>
        <v>0.19467258062737303</v>
      </c>
      <c r="CD38" s="129">
        <f t="shared" ref="CD38" si="1373">SUMPRODUCT(BH247:BH253,P247:P253)/SUM(P247:P253)</f>
        <v>0.1616673780290801</v>
      </c>
      <c r="CE38" s="129">
        <f t="shared" ref="CE38" si="1374">SUMPRODUCT(BI247:BI253,Q247:Q253)/SUM(Q247:Q253)</f>
        <v>0.27255778982458784</v>
      </c>
      <c r="CF38" s="129">
        <f t="shared" ref="CF38" si="1375">SUMPRODUCT(BJ247:BJ253,R247:R253)/SUM(R247:R253)</f>
        <v>0.2395123854589806</v>
      </c>
      <c r="CG38" s="129">
        <f t="shared" ref="CG38" si="1376">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0</v>
      </c>
      <c r="DE38" s="88">
        <f t="shared" si="122"/>
        <v>951038.38664358971</v>
      </c>
      <c r="DF38" s="49"/>
      <c r="DG38" s="89" t="s">
        <v>463</v>
      </c>
      <c r="DH38" s="76">
        <f t="shared" si="1257"/>
        <v>4821364.9097142862</v>
      </c>
      <c r="DI38" s="76">
        <f t="shared" si="1258"/>
        <v>6443545.612560899</v>
      </c>
      <c r="DJ38" s="76">
        <f t="shared" si="1259"/>
        <v>11465605.984496754</v>
      </c>
      <c r="DK38" s="76">
        <f t="shared" si="1260"/>
        <v>12379897.984607145</v>
      </c>
      <c r="DL38" s="76">
        <f t="shared" si="1261"/>
        <v>8793893.2184444442</v>
      </c>
      <c r="DM38" s="76">
        <f t="shared" si="1262"/>
        <v>10731396.672564102</v>
      </c>
      <c r="DN38" s="76">
        <f t="shared" si="1263"/>
        <v>14145491.104773754</v>
      </c>
      <c r="DO38" s="76">
        <f t="shared" si="1264"/>
        <v>12561412.799873948</v>
      </c>
      <c r="DP38" s="76">
        <f t="shared" si="1265"/>
        <v>18701785.35879679</v>
      </c>
      <c r="DQ38" s="76">
        <f t="shared" si="1266"/>
        <v>13114295.473333333</v>
      </c>
      <c r="DR38" s="76">
        <f t="shared" si="1267"/>
        <v>12417717.654690402</v>
      </c>
      <c r="DS38" s="76">
        <f t="shared" si="1268"/>
        <v>21689488.059687503</v>
      </c>
      <c r="DT38" s="76">
        <f t="shared" si="312"/>
        <v>20509759.647761438</v>
      </c>
      <c r="DU38" s="76">
        <f t="shared" si="69"/>
        <v>28130460.83161344</v>
      </c>
      <c r="DV38" s="76">
        <f t="shared" si="162"/>
        <v>19289826.594999999</v>
      </c>
      <c r="DW38" s="76">
        <f t="shared" si="163"/>
        <v>27129018.895798326</v>
      </c>
      <c r="DX38" s="76">
        <f t="shared" si="164"/>
        <v>28319481.239716388</v>
      </c>
      <c r="DY38" s="76">
        <f t="shared" si="165"/>
        <v>17911720.480732664</v>
      </c>
      <c r="DZ38" s="76"/>
      <c r="EA38" s="88">
        <f t="shared" si="123"/>
        <v>24156101.608572163</v>
      </c>
      <c r="EB38" s="50"/>
      <c r="EC38" s="50"/>
      <c r="EX38" s="1"/>
    </row>
    <row r="39" spans="1:154" x14ac:dyDescent="0.15">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c r="U39" s="181">
        <f t="shared" si="76"/>
        <v>2973441.4</v>
      </c>
      <c r="V39" s="68"/>
      <c r="W39" s="83" t="s">
        <v>464</v>
      </c>
      <c r="X39" s="70">
        <f t="shared" ref="X39" si="1377">SUM(B254:B260)</f>
        <v>17089088</v>
      </c>
      <c r="Y39" s="70">
        <f t="shared" ref="Y39" si="1378">SUM(C254:C260)</f>
        <v>36012691</v>
      </c>
      <c r="Z39" s="70">
        <f t="shared" ref="Z39" si="1379">SUM(D254:D260)</f>
        <v>36091549</v>
      </c>
      <c r="AA39" s="70">
        <f t="shared" ref="AA39" si="1380">SUM(E254:E260)</f>
        <v>51320266</v>
      </c>
      <c r="AB39" s="70">
        <f t="shared" ref="AB39" si="1381">SUM(F254:F260)</f>
        <v>37620676</v>
      </c>
      <c r="AC39" s="70">
        <f t="shared" ref="AC39" si="1382">SUM(G254:G260)</f>
        <v>51721498</v>
      </c>
      <c r="AD39" s="70">
        <f t="shared" ref="AD39" si="1383">SUM(H254:H260)</f>
        <v>68868319</v>
      </c>
      <c r="AE39" s="70">
        <f t="shared" ref="AE39" si="1384">SUM(I254:I260)</f>
        <v>64054247</v>
      </c>
      <c r="AF39" s="70">
        <f t="shared" ref="AF39" si="1385">SUM(J254:J260)</f>
        <v>69308048</v>
      </c>
      <c r="AG39" s="70">
        <f t="shared" ref="AG39" si="1386">SUM(K254:K260)</f>
        <v>78152498</v>
      </c>
      <c r="AH39" s="70">
        <f t="shared" ref="AH39" si="1387">SUM(L254:L260)</f>
        <v>62198728</v>
      </c>
      <c r="AI39" s="70">
        <f t="shared" ref="AI39" si="1388">SUM(M254:M260)</f>
        <v>89170378</v>
      </c>
      <c r="AJ39" s="70">
        <f t="shared" ref="AJ39" si="1389">SUM(N254:N260)</f>
        <v>89237661</v>
      </c>
      <c r="AK39" s="70">
        <f t="shared" ref="AK39" si="1390">SUM(O254:O260)</f>
        <v>94383730</v>
      </c>
      <c r="AL39" s="70">
        <f t="shared" ref="AL39" si="1391">SUM(P254:P260)</f>
        <v>87535565</v>
      </c>
      <c r="AM39" s="70">
        <f t="shared" ref="AM39" si="1392">SUM(Q254:Q260)</f>
        <v>88921316</v>
      </c>
      <c r="AN39" s="70">
        <f t="shared" ref="AN39" si="1393">SUM(R254:R260)</f>
        <v>111326270</v>
      </c>
      <c r="AO39" s="70">
        <f t="shared" ref="AO39" si="1394">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c r="BM39" s="86">
        <f t="shared" si="143"/>
        <v>0.39731094725945459</v>
      </c>
      <c r="BN39" s="74"/>
      <c r="BO39" s="83" t="s">
        <v>464</v>
      </c>
      <c r="BP39" s="129">
        <f t="shared" ref="BP39" si="1395">SUMPRODUCT(AT254:AT260,B254:B260)/SUM(B254:B260)</f>
        <v>0.17304985497178083</v>
      </c>
      <c r="BQ39" s="129">
        <f t="shared" ref="BQ39" si="1396">SUMPRODUCT(AU254:AU260,C254:C260)/SUM(C254:C260)</f>
        <v>0.12256516963584682</v>
      </c>
      <c r="BR39" s="129">
        <f t="shared" ref="BR39" si="1397">SUMPRODUCT(AV254:AV260,D254:D260)/SUM(D254:D260)</f>
        <v>0.16148387184371454</v>
      </c>
      <c r="BS39" s="129">
        <f t="shared" ref="BS39" si="1398">SUMPRODUCT(AW254:AW260,E254:E260)/SUM(E254:E260)</f>
        <v>0.13630261558529982</v>
      </c>
      <c r="BT39" s="129">
        <f t="shared" ref="BT39" si="1399">SUMPRODUCT(AX254:AX260,F254:F260)/SUM(F254:F260)</f>
        <v>0.1552455155598127</v>
      </c>
      <c r="BU39" s="129">
        <f t="shared" ref="BU39" si="1400">SUMPRODUCT(AY254:AY260,G254:G260)/SUM(G254:G260)</f>
        <v>0.14627955899068854</v>
      </c>
      <c r="BV39" s="129">
        <f t="shared" ref="BV39" si="1401">SUMPRODUCT(AZ254:AZ260,H254:H260)/SUM(H254:H260)</f>
        <v>0.14813876483612151</v>
      </c>
      <c r="BW39" s="129">
        <f t="shared" ref="BW39" si="1402">SUMPRODUCT(BA254:BA260,I254:I260)/SUM(I254:I260)</f>
        <v>0.1481115803308316</v>
      </c>
      <c r="BX39" s="129">
        <f t="shared" ref="BX39" si="1403">SUMPRODUCT(BB254:BB260,J254:J260)/SUM(J254:J260)</f>
        <v>0.19611157262293527</v>
      </c>
      <c r="BY39" s="129">
        <f t="shared" ref="BY39" si="1404">SUMPRODUCT(BC254:BC260,K254:K260)/SUM(K254:K260)</f>
        <v>0.15529839355351144</v>
      </c>
      <c r="BZ39" s="129">
        <f t="shared" ref="BZ39" si="1405">SUMPRODUCT(BD254:BD260,L254:L260)/SUM(L254:L260)</f>
        <v>0.18848743299756587</v>
      </c>
      <c r="CA39" s="129">
        <f t="shared" ref="CA39" si="1406">SUMPRODUCT(BE254:BE260,M254:M260)/SUM(M254:M260)</f>
        <v>0.20107926208657717</v>
      </c>
      <c r="CB39" s="129">
        <f t="shared" ref="CB39" si="1407">SUMPRODUCT(BF254:BF260,N254:N260)/SUM(N254:N260)</f>
        <v>0.18951770182808522</v>
      </c>
      <c r="CC39" s="129">
        <f t="shared" ref="CC39" si="1408">SUMPRODUCT(BG254:BG260,O254:O260)/SUM(O254:O260)</f>
        <v>0.19058637505261206</v>
      </c>
      <c r="CD39" s="129">
        <f t="shared" ref="CD39" si="1409">SUMPRODUCT(BH254:BH260,P254:P260)/SUM(P254:P260)</f>
        <v>0.16086106017648505</v>
      </c>
      <c r="CE39" s="129">
        <f t="shared" ref="CE39" si="1410">SUMPRODUCT(BI254:BI260,Q254:Q260)/SUM(Q254:Q260)</f>
        <v>0.26231920778972151</v>
      </c>
      <c r="CF39" s="129">
        <f t="shared" ref="CF39" si="1411">SUMPRODUCT(BJ254:BJ260,R254:R260)/SUM(R254:R260)</f>
        <v>0.24229492674820616</v>
      </c>
      <c r="CG39" s="129">
        <f t="shared" ref="CG39" si="1412">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0</v>
      </c>
      <c r="DE39" s="88">
        <f t="shared" si="122"/>
        <v>1181380.8192544789</v>
      </c>
      <c r="DF39" s="49"/>
      <c r="DG39" s="89" t="s">
        <v>464</v>
      </c>
      <c r="DH39" s="76">
        <f t="shared" si="1257"/>
        <v>2957264.2</v>
      </c>
      <c r="DI39" s="76">
        <f t="shared" si="1258"/>
        <v>4413901.5814583339</v>
      </c>
      <c r="DJ39" s="76">
        <f t="shared" si="1259"/>
        <v>5828203.0733571434</v>
      </c>
      <c r="DK39" s="76">
        <f t="shared" si="1260"/>
        <v>6995086.4883333324</v>
      </c>
      <c r="DL39" s="76">
        <f t="shared" si="1261"/>
        <v>5840441.2413286725</v>
      </c>
      <c r="DM39" s="76">
        <f t="shared" si="1262"/>
        <v>7565797.9177777795</v>
      </c>
      <c r="DN39" s="76">
        <f t="shared" si="1263"/>
        <v>10202067.713</v>
      </c>
      <c r="DO39" s="76">
        <f t="shared" si="1264"/>
        <v>9487175.7500714287</v>
      </c>
      <c r="DP39" s="76">
        <f t="shared" si="1265"/>
        <v>13592110.288705884</v>
      </c>
      <c r="DQ39" s="76">
        <f t="shared" si="1266"/>
        <v>12136957.391594015</v>
      </c>
      <c r="DR39" s="76">
        <f t="shared" si="1267"/>
        <v>11723678.576433824</v>
      </c>
      <c r="DS39" s="76">
        <f t="shared" si="1268"/>
        <v>17930313.808221154</v>
      </c>
      <c r="DT39" s="76">
        <f t="shared" si="312"/>
        <v>16912116.429233748</v>
      </c>
      <c r="DU39" s="76">
        <f t="shared" si="69"/>
        <v>17988252.964644473</v>
      </c>
      <c r="DV39" s="76">
        <f t="shared" si="162"/>
        <v>14081063.789047619</v>
      </c>
      <c r="DW39" s="76">
        <f t="shared" si="163"/>
        <v>23325769.168739486</v>
      </c>
      <c r="DX39" s="76">
        <f t="shared" si="164"/>
        <v>26973790.43480102</v>
      </c>
      <c r="DY39" s="76">
        <f t="shared" si="165"/>
        <v>17550162.103235289</v>
      </c>
      <c r="DZ39" s="76"/>
      <c r="EA39" s="88">
        <f t="shared" si="123"/>
        <v>19983807.692093577</v>
      </c>
      <c r="EB39" s="50"/>
      <c r="EC39" s="50"/>
      <c r="EX39" s="1"/>
    </row>
    <row r="40" spans="1:154" x14ac:dyDescent="0.15">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c r="U40" s="181">
        <f t="shared" si="76"/>
        <v>6751919.5999999996</v>
      </c>
      <c r="V40" s="68"/>
      <c r="W40" s="83" t="s">
        <v>465</v>
      </c>
      <c r="X40" s="70">
        <f t="shared" ref="X40" si="1413">SUM(B261:B267)</f>
        <v>14424176</v>
      </c>
      <c r="Y40" s="70">
        <f t="shared" ref="Y40" si="1414">SUM(C261:C267)</f>
        <v>30057601</v>
      </c>
      <c r="Z40" s="70">
        <f t="shared" ref="Z40" si="1415">SUM(D261:D267)</f>
        <v>24162371</v>
      </c>
      <c r="AA40" s="70">
        <f t="shared" ref="AA40" si="1416">SUM(E261:E267)</f>
        <v>38571151</v>
      </c>
      <c r="AB40" s="70">
        <f t="shared" ref="AB40" si="1417">SUM(F261:F267)</f>
        <v>30860908</v>
      </c>
      <c r="AC40" s="70">
        <f t="shared" ref="AC40" si="1418">SUM(G261:G267)</f>
        <v>35281035</v>
      </c>
      <c r="AD40" s="70">
        <f t="shared" ref="AD40" si="1419">SUM(H261:H267)</f>
        <v>46474038</v>
      </c>
      <c r="AE40" s="70">
        <f t="shared" ref="AE40" si="1420">SUM(I261:I267)</f>
        <v>48237422</v>
      </c>
      <c r="AF40" s="70">
        <f t="shared" ref="AF40" si="1421">SUM(J261:J267)</f>
        <v>59977336</v>
      </c>
      <c r="AG40" s="70">
        <f t="shared" ref="AG40" si="1422">SUM(K261:K267)</f>
        <v>59517277</v>
      </c>
      <c r="AH40" s="70">
        <f t="shared" ref="AH40" si="1423">SUM(L261:L267)</f>
        <v>49374408</v>
      </c>
      <c r="AI40" s="70">
        <f t="shared" ref="AI40" si="1424">SUM(M261:M267)</f>
        <v>62988895</v>
      </c>
      <c r="AJ40" s="70">
        <f t="shared" ref="AJ40" si="1425">SUM(N261:N267)</f>
        <v>72871146</v>
      </c>
      <c r="AK40" s="70">
        <f t="shared" ref="AK40" si="1426">SUM(O261:O267)</f>
        <v>71270944</v>
      </c>
      <c r="AL40" s="70">
        <f t="shared" ref="AL40" si="1427">SUM(P261:P267)</f>
        <v>80199954</v>
      </c>
      <c r="AM40" s="70">
        <f t="shared" ref="AM40" si="1428">SUM(Q261:Q267)</f>
        <v>64909383</v>
      </c>
      <c r="AN40" s="70">
        <f t="shared" ref="AN40" si="1429">SUM(R261:R267)</f>
        <v>98779475</v>
      </c>
      <c r="AO40" s="70">
        <f t="shared" ref="AO40" si="1430">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c r="BM40" s="86">
        <f t="shared" si="143"/>
        <v>0.37489897007358142</v>
      </c>
      <c r="BN40" s="74"/>
      <c r="BO40" s="83" t="s">
        <v>465</v>
      </c>
      <c r="BP40" s="129">
        <f t="shared" ref="BP40" si="1431">SUMPRODUCT(AT261:AT267,B261:B267)/SUM(B261:B267)</f>
        <v>0.18861665437018141</v>
      </c>
      <c r="BQ40" s="129">
        <f t="shared" ref="BQ40" si="1432">SUMPRODUCT(AU261:AU267,C261:C267)/SUM(C261:C267)</f>
        <v>0.13571578212683805</v>
      </c>
      <c r="BR40" s="129">
        <f t="shared" ref="BR40" si="1433">SUMPRODUCT(AV261:AV267,D261:D267)/SUM(D261:D267)</f>
        <v>0.1730225221688716</v>
      </c>
      <c r="BS40" s="129">
        <f t="shared" ref="BS40" si="1434">SUMPRODUCT(AW261:AW267,E261:E267)/SUM(E261:E267)</f>
        <v>0.12309057884565935</v>
      </c>
      <c r="BT40" s="129">
        <f t="shared" ref="BT40" si="1435">SUMPRODUCT(AX261:AX267,F261:F267)/SUM(F261:F267)</f>
        <v>0.15595275114128795</v>
      </c>
      <c r="BU40" s="129">
        <f t="shared" ref="BU40" si="1436">SUMPRODUCT(AY261:AY267,G261:G267)/SUM(G261:G267)</f>
        <v>0.15458494805657325</v>
      </c>
      <c r="BV40" s="129">
        <f t="shared" ref="BV40" si="1437">SUMPRODUCT(AZ261:AZ267,H261:H267)/SUM(H261:H267)</f>
        <v>0.15245317850366263</v>
      </c>
      <c r="BW40" s="129">
        <f t="shared" ref="BW40" si="1438">SUMPRODUCT(BA261:BA267,I261:I267)/SUM(I261:I267)</f>
        <v>0.16829439181193134</v>
      </c>
      <c r="BX40" s="129">
        <f t="shared" ref="BX40" si="1439">SUMPRODUCT(BB261:BB267,J261:J267)/SUM(J261:J267)</f>
        <v>0.19104821919430001</v>
      </c>
      <c r="BY40" s="129">
        <f t="shared" ref="BY40" si="1440">SUMPRODUCT(BC261:BC267,K261:K267)/SUM(K261:K267)</f>
        <v>0.15621242101052651</v>
      </c>
      <c r="BZ40" s="129">
        <f t="shared" ref="BZ40" si="1441">SUMPRODUCT(BD261:BD267,L261:L267)/SUM(L261:L267)</f>
        <v>0.17326431610485377</v>
      </c>
      <c r="CA40" s="129">
        <f t="shared" ref="CA40" si="1442">SUMPRODUCT(BE261:BE267,M261:M267)/SUM(M261:M267)</f>
        <v>0.18864704784195566</v>
      </c>
      <c r="CB40" s="129">
        <f t="shared" ref="CB40" si="1443">SUMPRODUCT(BF261:BF267,N261:N267)/SUM(N261:N267)</f>
        <v>0.1893758250607861</v>
      </c>
      <c r="CC40" s="129">
        <f t="shared" ref="CC40" si="1444">SUMPRODUCT(BG261:BG267,O261:O267)/SUM(O261:O267)</f>
        <v>0.18920852964081897</v>
      </c>
      <c r="CD40" s="129">
        <f t="shared" ref="CD40" si="1445">SUMPRODUCT(BH261:BH267,P261:P267)/SUM(P261:P267)</f>
        <v>0.15858292507869265</v>
      </c>
      <c r="CE40" s="129">
        <f t="shared" ref="CE40" si="1446">SUMPRODUCT(BI261:BI267,Q261:Q267)/SUM(Q261:Q267)</f>
        <v>0.26229634914136168</v>
      </c>
      <c r="CF40" s="129">
        <f t="shared" ref="CF40" si="1447">SUMPRODUCT(BJ261:BJ267,R261:R267)/SUM(R261:R267)</f>
        <v>0.24629542221286338</v>
      </c>
      <c r="CG40" s="129">
        <f t="shared" ref="CG40" si="1448">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0</v>
      </c>
      <c r="DE40" s="88">
        <f t="shared" si="122"/>
        <v>2531287.7040596278</v>
      </c>
      <c r="DF40" s="49"/>
      <c r="DG40" s="89" t="s">
        <v>465</v>
      </c>
      <c r="DH40" s="76">
        <f t="shared" si="1257"/>
        <v>2720639.8191666659</v>
      </c>
      <c r="DI40" s="76">
        <f t="shared" si="1258"/>
        <v>4079290.8285714295</v>
      </c>
      <c r="DJ40" s="76">
        <f t="shared" si="1259"/>
        <v>4180634.372</v>
      </c>
      <c r="DK40" s="76">
        <f t="shared" si="1260"/>
        <v>4747745.3033333328</v>
      </c>
      <c r="DL40" s="76">
        <f t="shared" si="1261"/>
        <v>4812843.5053181825</v>
      </c>
      <c r="DM40" s="76">
        <f t="shared" si="1262"/>
        <v>5453916.962857143</v>
      </c>
      <c r="DN40" s="76">
        <f t="shared" si="1263"/>
        <v>7085114.8110000007</v>
      </c>
      <c r="DO40" s="76">
        <f t="shared" si="1264"/>
        <v>8118087.5980654769</v>
      </c>
      <c r="DP40" s="76">
        <f t="shared" si="1265"/>
        <v>11458563.234818181</v>
      </c>
      <c r="DQ40" s="76">
        <f t="shared" si="1266"/>
        <v>9297337.9321241267</v>
      </c>
      <c r="DR40" s="76">
        <f t="shared" si="1267"/>
        <v>8554823.0352020208</v>
      </c>
      <c r="DS40" s="76">
        <f t="shared" si="1268"/>
        <v>11882669.088576922</v>
      </c>
      <c r="DT40" s="76">
        <f t="shared" si="312"/>
        <v>13800033.396875003</v>
      </c>
      <c r="DU40" s="76">
        <f t="shared" si="69"/>
        <v>13485070.52035315</v>
      </c>
      <c r="DV40" s="76">
        <f t="shared" si="162"/>
        <v>12718343.296496596</v>
      </c>
      <c r="DW40" s="76">
        <f t="shared" si="163"/>
        <v>17025494.185918368</v>
      </c>
      <c r="DX40" s="76">
        <f t="shared" si="164"/>
        <v>24328932.501089983</v>
      </c>
      <c r="DY40" s="76">
        <f t="shared" si="165"/>
        <v>15442057.059120275</v>
      </c>
      <c r="DZ40" s="76"/>
      <c r="EA40" s="88">
        <f t="shared" si="123"/>
        <v>16599979.512595672</v>
      </c>
      <c r="EB40" s="50"/>
      <c r="EC40" s="50"/>
      <c r="EX40" s="1"/>
    </row>
    <row r="41" spans="1:154" x14ac:dyDescent="0.15">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c r="U41" s="181">
        <f t="shared" si="76"/>
        <v>7651785.4000000004</v>
      </c>
      <c r="V41" s="68"/>
      <c r="W41" s="83" t="s">
        <v>466</v>
      </c>
      <c r="X41" s="70">
        <f t="shared" ref="X41" si="1449">SUM(B268:B274)</f>
        <v>9964991</v>
      </c>
      <c r="Y41" s="70">
        <f t="shared" ref="Y41" si="1450">SUM(C268:C274)</f>
        <v>21178636</v>
      </c>
      <c r="Z41" s="70">
        <f t="shared" ref="Z41" si="1451">SUM(D268:D274)</f>
        <v>20638958</v>
      </c>
      <c r="AA41" s="70">
        <f t="shared" ref="AA41" si="1452">SUM(E268:E274)</f>
        <v>26859615</v>
      </c>
      <c r="AB41" s="70">
        <f t="shared" ref="AB41" si="1453">SUM(F268:F274)</f>
        <v>19054684</v>
      </c>
      <c r="AC41" s="70">
        <f t="shared" ref="AC41" si="1454">SUM(G268:G274)</f>
        <v>19509728</v>
      </c>
      <c r="AD41" s="70">
        <f t="shared" ref="AD41" si="1455">SUM(H268:H274)</f>
        <v>35335180</v>
      </c>
      <c r="AE41" s="70">
        <f t="shared" ref="AE41" si="1456">SUM(I268:I274)</f>
        <v>31551500</v>
      </c>
      <c r="AF41" s="70">
        <f t="shared" ref="AF41" si="1457">SUM(J268:J274)</f>
        <v>55224341</v>
      </c>
      <c r="AG41" s="70">
        <f t="shared" ref="AG41" si="1458">SUM(K268:K274)</f>
        <v>47503821</v>
      </c>
      <c r="AH41" s="70">
        <f t="shared" ref="AH41" si="1459">SUM(L268:L274)</f>
        <v>36159136</v>
      </c>
      <c r="AI41" s="70">
        <f t="shared" ref="AI41" si="1460">SUM(M268:M274)</f>
        <v>44039253</v>
      </c>
      <c r="AJ41" s="70">
        <f t="shared" ref="AJ41" si="1461">SUM(N268:N274)</f>
        <v>47636077</v>
      </c>
      <c r="AK41" s="70">
        <f t="shared" ref="AK41" si="1462">SUM(O268:O274)</f>
        <v>60727738</v>
      </c>
      <c r="AL41" s="70">
        <f t="shared" ref="AL41" si="1463">SUM(P268:P274)</f>
        <v>55084004</v>
      </c>
      <c r="AM41" s="70">
        <f t="shared" ref="AM41" si="1464">SUM(Q268:Q274)</f>
        <v>53607933</v>
      </c>
      <c r="AN41" s="70">
        <f t="shared" ref="AN41" si="1465">SUM(R268:R274)</f>
        <v>63780756</v>
      </c>
      <c r="AO41" s="70">
        <f t="shared" ref="AO41" si="1466">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c r="BM41" s="86">
        <f t="shared" si="143"/>
        <v>0.34145101720889948</v>
      </c>
      <c r="BN41" s="74"/>
      <c r="BO41" s="83" t="s">
        <v>466</v>
      </c>
      <c r="BP41" s="129">
        <f t="shared" ref="BP41" si="1467">SUMPRODUCT(AT268:AT274,B268:B274)/SUM(B268:B274)</f>
        <v>0.19921698735101714</v>
      </c>
      <c r="BQ41" s="129">
        <f t="shared" ref="BQ41" si="1468">SUMPRODUCT(AU268:AU274,C268:C274)/SUM(C268:C274)</f>
        <v>0.15164440036824384</v>
      </c>
      <c r="BR41" s="129">
        <f t="shared" ref="BR41" si="1469">SUMPRODUCT(AV268:AV274,D268:D274)/SUM(D268:D274)</f>
        <v>0.1777826413361889</v>
      </c>
      <c r="BS41" s="129">
        <f t="shared" ref="BS41" si="1470">SUMPRODUCT(AW268:AW274,E268:E274)/SUM(E268:E274)</f>
        <v>0.12142442659732837</v>
      </c>
      <c r="BT41" s="129">
        <f t="shared" ref="BT41" si="1471">SUMPRODUCT(AX268:AX274,F268:F274)/SUM(F268:F274)</f>
        <v>0.15965419524993985</v>
      </c>
      <c r="BU41" s="129">
        <f t="shared" ref="BU41" si="1472">SUMPRODUCT(AY268:AY274,G268:G274)/SUM(G268:G274)</f>
        <v>0.17547706210973318</v>
      </c>
      <c r="BV41" s="129">
        <f t="shared" ref="BV41" si="1473">SUMPRODUCT(AZ268:AZ274,H268:H274)/SUM(H268:H274)</f>
        <v>0.16488469075295498</v>
      </c>
      <c r="BW41" s="129">
        <f t="shared" ref="BW41" si="1474">SUMPRODUCT(BA268:BA274,I268:I274)/SUM(I268:I274)</f>
        <v>0.19499467529277525</v>
      </c>
      <c r="BX41" s="129">
        <f t="shared" ref="BX41" si="1475">SUMPRODUCT(BB268:BB274,J268:J274)/SUM(J268:J274)</f>
        <v>0.19372600686172065</v>
      </c>
      <c r="BY41" s="129">
        <f t="shared" ref="BY41" si="1476">SUMPRODUCT(BC268:BC274,K268:K274)/SUM(K268:K274)</f>
        <v>0.16161213660459667</v>
      </c>
      <c r="BZ41" s="129">
        <f t="shared" ref="BZ41" si="1477">SUMPRODUCT(BD268:BD274,L268:L274)/SUM(L268:L274)</f>
        <v>0.19080456725145942</v>
      </c>
      <c r="CA41" s="129">
        <f t="shared" ref="CA41" si="1478">SUMPRODUCT(BE268:BE274,M268:M274)/SUM(M268:M274)</f>
        <v>0.18587406243610358</v>
      </c>
      <c r="CB41" s="129">
        <f t="shared" ref="CB41" si="1479">SUMPRODUCT(BF268:BF274,N268:N274)/SUM(N268:N274)</f>
        <v>0.20303849152290582</v>
      </c>
      <c r="CC41" s="129">
        <f t="shared" ref="CC41" si="1480">SUMPRODUCT(BG268:BG274,O268:O274)/SUM(O268:O274)</f>
        <v>0.19456605437658492</v>
      </c>
      <c r="CD41" s="129">
        <f t="shared" ref="CD41" si="1481">SUMPRODUCT(BH268:BH274,P268:P274)/SUM(P268:P274)</f>
        <v>0.17514848639223488</v>
      </c>
      <c r="CE41" s="129">
        <f t="shared" ref="CE41" si="1482">SUMPRODUCT(BI268:BI274,Q268:Q274)/SUM(Q268:Q274)</f>
        <v>0.27831338330093797</v>
      </c>
      <c r="CF41" s="129">
        <f t="shared" ref="CF41" si="1483">SUMPRODUCT(BJ268:BJ274,R268:R274)/SUM(R268:R274)</f>
        <v>0.24984335561031293</v>
      </c>
      <c r="CG41" s="129">
        <f t="shared" ref="CG41" si="1484">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257"/>
        <v>1985195.4859999996</v>
      </c>
      <c r="DI41" s="76">
        <f t="shared" si="1258"/>
        <v>3211621.5568373022</v>
      </c>
      <c r="DJ41" s="76">
        <f t="shared" si="1259"/>
        <v>3669248.4676666665</v>
      </c>
      <c r="DK41" s="76">
        <f t="shared" si="1260"/>
        <v>3261413.35</v>
      </c>
      <c r="DL41" s="76">
        <f t="shared" si="1261"/>
        <v>3042160.2397619048</v>
      </c>
      <c r="DM41" s="76">
        <f t="shared" si="1262"/>
        <v>3423509.7520000008</v>
      </c>
      <c r="DN41" s="76">
        <f t="shared" si="1263"/>
        <v>5826230.227</v>
      </c>
      <c r="DO41" s="76">
        <f t="shared" si="1264"/>
        <v>6152374.4974999987</v>
      </c>
      <c r="DP41" s="76">
        <f t="shared" si="1265"/>
        <v>10698391.0635</v>
      </c>
      <c r="DQ41" s="76">
        <f t="shared" si="1266"/>
        <v>7677194.0086923083</v>
      </c>
      <c r="DR41" s="76">
        <f t="shared" si="1267"/>
        <v>6899328.2966666669</v>
      </c>
      <c r="DS41" s="76">
        <f t="shared" si="1268"/>
        <v>8185754.8617613614</v>
      </c>
      <c r="DT41" s="76">
        <f t="shared" si="312"/>
        <v>9671957.2161489893</v>
      </c>
      <c r="DU41" s="76">
        <f t="shared" si="69"/>
        <v>11815556.373875001</v>
      </c>
      <c r="DV41" s="76">
        <f t="shared" si="162"/>
        <v>9647879.9250238109</v>
      </c>
      <c r="DW41" s="76">
        <f t="shared" si="163"/>
        <v>14919805.205000002</v>
      </c>
      <c r="DX41" s="76">
        <f t="shared" si="164"/>
        <v>15935198.1024026</v>
      </c>
      <c r="DY41" s="76">
        <f t="shared" si="165"/>
        <v>11500109.279372295</v>
      </c>
      <c r="DZ41" s="76"/>
      <c r="EA41" s="88">
        <f t="shared" si="123"/>
        <v>12763709.777134743</v>
      </c>
      <c r="EB41" s="50"/>
      <c r="EC41" s="50"/>
      <c r="EX41" s="1"/>
    </row>
    <row r="42" spans="1:154" x14ac:dyDescent="0.15">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c r="U42" s="181">
        <f t="shared" si="76"/>
        <v>6435480.4000000004</v>
      </c>
      <c r="V42" s="68"/>
      <c r="W42" s="83" t="s">
        <v>467</v>
      </c>
      <c r="X42" s="70">
        <f t="shared" ref="X42" si="1485">SUM(B275:B281)</f>
        <v>7207252</v>
      </c>
      <c r="Y42" s="70">
        <f t="shared" ref="Y42" si="1486">SUM(C275:C281)</f>
        <v>20322618</v>
      </c>
      <c r="Z42" s="70">
        <f t="shared" ref="Z42" si="1487">SUM(D275:D281)</f>
        <v>18154214</v>
      </c>
      <c r="AA42" s="70">
        <f t="shared" ref="AA42" si="1488">SUM(E275:E281)</f>
        <v>23379766</v>
      </c>
      <c r="AB42" s="70">
        <f t="shared" ref="AB42" si="1489">SUM(F275:F281)</f>
        <v>13487352</v>
      </c>
      <c r="AC42" s="70">
        <f t="shared" ref="AC42" si="1490">SUM(G275:G281)</f>
        <v>15008495</v>
      </c>
      <c r="AD42" s="70">
        <f t="shared" ref="AD42" si="1491">SUM(H275:H281)</f>
        <v>6456980</v>
      </c>
      <c r="AE42" s="70">
        <f t="shared" ref="AE42" si="1492">SUM(I275:I281)</f>
        <v>25883226</v>
      </c>
      <c r="AF42" s="70">
        <f t="shared" ref="AF42" si="1493">SUM(J275:J281)</f>
        <v>37344452</v>
      </c>
      <c r="AG42" s="70">
        <f t="shared" ref="AG42" si="1494">SUM(K275:K281)</f>
        <v>35841202</v>
      </c>
      <c r="AH42" s="70">
        <f t="shared" ref="AH42" si="1495">SUM(L275:L281)</f>
        <v>27430374</v>
      </c>
      <c r="AI42" s="70">
        <f t="shared" ref="AI42" si="1496">SUM(M275:M281)</f>
        <v>38223585</v>
      </c>
      <c r="AJ42" s="70">
        <f t="shared" ref="AJ42" si="1497">SUM(N275:N281)</f>
        <v>33633826</v>
      </c>
      <c r="AK42" s="70">
        <f t="shared" ref="AK42" si="1498">SUM(O275:O281)</f>
        <v>57928153</v>
      </c>
      <c r="AL42" s="70">
        <f t="shared" ref="AL42" si="1499">SUM(P275:P281)</f>
        <v>51711743</v>
      </c>
      <c r="AM42" s="70">
        <f t="shared" ref="AM42" si="1500">SUM(Q275:Q281)</f>
        <v>33441420</v>
      </c>
      <c r="AN42" s="70">
        <f t="shared" ref="AN42" si="1501">SUM(R275:R281)</f>
        <v>53801134</v>
      </c>
      <c r="AO42" s="70">
        <f t="shared" ref="AO42" si="1502">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c r="BM42" s="86">
        <f t="shared" si="143"/>
        <v>0.33271583197184357</v>
      </c>
      <c r="BN42" s="74"/>
      <c r="BO42" s="83" t="s">
        <v>467</v>
      </c>
      <c r="BP42" s="129">
        <f t="shared" ref="BP42" si="1503">SUMPRODUCT(AT275:AT281,B275:B281)/SUM(B275:B281)</f>
        <v>0.20199999999999996</v>
      </c>
      <c r="BQ42" s="129">
        <f t="shared" ref="BQ42" si="1504">SUMPRODUCT(AU275:AU281,C275:C281)/SUM(C275:C281)</f>
        <v>0.19615602436513979</v>
      </c>
      <c r="BR42" s="129">
        <f t="shared" ref="BR42" si="1505">SUMPRODUCT(AV275:AV281,D275:D281)/SUM(D275:D281)</f>
        <v>0.21551227773709544</v>
      </c>
      <c r="BS42" s="129">
        <f t="shared" ref="BS42" si="1506">SUMPRODUCT(AW275:AW281,E275:E281)/SUM(E275:E281)</f>
        <v>0.13166958101006371</v>
      </c>
      <c r="BT42" s="129">
        <f t="shared" ref="BT42" si="1507">SUMPRODUCT(AX275:AX281,F275:F281)/SUM(F275:F281)</f>
        <v>0.16124143983722147</v>
      </c>
      <c r="BU42" s="129">
        <f t="shared" ref="BU42" si="1508">SUMPRODUCT(AY275:AY281,G275:G281)/SUM(G275:G281)</f>
        <v>0.18689292164204338</v>
      </c>
      <c r="BV42" s="129">
        <f t="shared" ref="BV42" si="1509">SUMPRODUCT(AZ275:AZ281,H275:H281)/SUM(H275:H281)</f>
        <v>0.20000000000000004</v>
      </c>
      <c r="BW42" s="129">
        <f t="shared" ref="BW42" si="1510">SUMPRODUCT(BA275:BA281,I275:I281)/SUM(I275:I281)</f>
        <v>0.21475072620391283</v>
      </c>
      <c r="BX42" s="129">
        <f t="shared" ref="BX42" si="1511">SUMPRODUCT(BB275:BB281,J275:J281)/SUM(J275:J281)</f>
        <v>0.21116756349555391</v>
      </c>
      <c r="BY42" s="129">
        <f t="shared" ref="BY42" si="1512">SUMPRODUCT(BC275:BC281,K275:K281)/SUM(K275:K281)</f>
        <v>0.16413236673515738</v>
      </c>
      <c r="BZ42" s="129">
        <f t="shared" ref="BZ42" si="1513">SUMPRODUCT(BD275:BD281,L275:L281)/SUM(L275:L281)</f>
        <v>0.26125658649422717</v>
      </c>
      <c r="CA42" s="129">
        <f t="shared" ref="CA42" si="1514">SUMPRODUCT(BE275:BE281,M275:M281)/SUM(M275:M281)</f>
        <v>0.19789822539030694</v>
      </c>
      <c r="CB42" s="129">
        <f t="shared" ref="CB42" si="1515">SUMPRODUCT(BF275:BF281,N275:N281)/SUM(N275:N281)</f>
        <v>0.22308992868518737</v>
      </c>
      <c r="CC42" s="129">
        <f t="shared" ref="CC42" si="1516">SUMPRODUCT(BG275:BG281,O275:O281)/SUM(O275:O281)</f>
        <v>0.19285712510654571</v>
      </c>
      <c r="CD42" s="129">
        <f t="shared" ref="CD42" si="1517">SUMPRODUCT(BH275:BH281,P275:P281)/SUM(P275:P281)</f>
        <v>0.19553510323241921</v>
      </c>
      <c r="CE42" s="129">
        <f t="shared" ref="CE42" si="1518">SUMPRODUCT(BI275:BI281,Q275:Q281)/SUM(Q275:Q281)</f>
        <v>0.27826838954150135</v>
      </c>
      <c r="CF42" s="129">
        <f t="shared" ref="CF42" si="1519">SUMPRODUCT(BJ275:BJ281,R275:R281)/SUM(R275:R281)</f>
        <v>0.25835004639327336</v>
      </c>
      <c r="CG42" s="129">
        <f t="shared" ref="CG42" si="1520">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257"/>
        <v>1455864.9039999996</v>
      </c>
      <c r="DI42" s="76">
        <f t="shared" si="1258"/>
        <v>3986403.9515714287</v>
      </c>
      <c r="DJ42" s="76">
        <f t="shared" si="1259"/>
        <v>3912456.0096666664</v>
      </c>
      <c r="DK42" s="76">
        <f t="shared" si="1260"/>
        <v>3078403.9933333332</v>
      </c>
      <c r="DL42" s="76">
        <f t="shared" si="1261"/>
        <v>2174720.0560714286</v>
      </c>
      <c r="DM42" s="76">
        <f t="shared" si="1262"/>
        <v>2804981.48</v>
      </c>
      <c r="DN42" s="76">
        <f t="shared" si="1263"/>
        <v>1291396.0000000002</v>
      </c>
      <c r="DO42" s="76">
        <f t="shared" si="1264"/>
        <v>5558441.5799999982</v>
      </c>
      <c r="DP42" s="76">
        <f t="shared" si="1265"/>
        <v>7885936.9389166655</v>
      </c>
      <c r="DQ42" s="76">
        <f t="shared" si="1266"/>
        <v>5882701.3108928557</v>
      </c>
      <c r="DR42" s="76">
        <f t="shared" si="1267"/>
        <v>7166365.8775000004</v>
      </c>
      <c r="DS42" s="76">
        <f t="shared" si="1268"/>
        <v>7564379.6395555558</v>
      </c>
      <c r="DT42" s="76">
        <f t="shared" si="312"/>
        <v>7503367.8437500009</v>
      </c>
      <c r="DU42" s="76">
        <f t="shared" si="69"/>
        <v>11171857.05031212</v>
      </c>
      <c r="DV42" s="76">
        <f t="shared" si="162"/>
        <v>10111461.005833331</v>
      </c>
      <c r="DW42" s="76">
        <f t="shared" si="163"/>
        <v>9305690.0873809531</v>
      </c>
      <c r="DX42" s="76">
        <f t="shared" si="164"/>
        <v>13899525.464910716</v>
      </c>
      <c r="DY42" s="76">
        <f t="shared" si="165"/>
        <v>10804723.202777781</v>
      </c>
      <c r="DZ42" s="76"/>
      <c r="EA42" s="88">
        <f t="shared" si="123"/>
        <v>11058651.36224298</v>
      </c>
      <c r="EB42" s="50"/>
      <c r="EC42" s="50"/>
      <c r="EX42" s="1"/>
    </row>
    <row r="43" spans="1:154" x14ac:dyDescent="0.15">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25"/>
      <c r="U43" s="181">
        <f t="shared" si="76"/>
        <v>4130290.4</v>
      </c>
      <c r="V43" s="68"/>
      <c r="W43" s="83" t="s">
        <v>468</v>
      </c>
      <c r="X43" s="70">
        <f t="shared" ref="X43" si="1521">SUM(B282:B288)</f>
        <v>8514486</v>
      </c>
      <c r="Y43" s="70">
        <f t="shared" ref="Y43" si="1522">SUM(C282:C288)</f>
        <v>19043990</v>
      </c>
      <c r="Z43" s="70">
        <f t="shared" ref="Z43" si="1523">SUM(D282:D288)</f>
        <v>22377467</v>
      </c>
      <c r="AA43" s="70">
        <f t="shared" ref="AA43" si="1524">SUM(E282:E288)</f>
        <v>21615711</v>
      </c>
      <c r="AB43" s="70">
        <f t="shared" ref="AB43" si="1525">SUM(F282:F288)</f>
        <v>13389899</v>
      </c>
      <c r="AC43" s="70">
        <f t="shared" ref="AC43" si="1526">SUM(G282:G288)</f>
        <v>13286799</v>
      </c>
      <c r="AD43" s="70">
        <f t="shared" ref="AD43" si="1527">SUM(H282:H288)</f>
        <v>14671861</v>
      </c>
      <c r="AE43" s="70">
        <f t="shared" ref="AE43" si="1528">SUM(I282:I288)</f>
        <v>24731250</v>
      </c>
      <c r="AF43" s="70">
        <f t="shared" ref="AF43" si="1529">SUM(J282:J288)</f>
        <v>23510313</v>
      </c>
      <c r="AG43" s="70">
        <f t="shared" ref="AG43" si="1530">SUM(K282:K288)</f>
        <v>29093760</v>
      </c>
      <c r="AH43" s="70">
        <f t="shared" ref="AH43" si="1531">SUM(L282:L288)</f>
        <v>47966780</v>
      </c>
      <c r="AI43" s="70">
        <f t="shared" ref="AI43" si="1532">SUM(M282:M288)</f>
        <v>42206289</v>
      </c>
      <c r="AJ43" s="70">
        <f t="shared" ref="AJ43" si="1533">SUM(N282:N288)</f>
        <v>35947856</v>
      </c>
      <c r="AK43" s="70">
        <f t="shared" ref="AK43" si="1534">SUM(O282:O288)</f>
        <v>67606363</v>
      </c>
      <c r="AL43" s="70">
        <f t="shared" ref="AL43" si="1535">SUM(P282:P288)</f>
        <v>41168422</v>
      </c>
      <c r="AM43" s="70">
        <f t="shared" ref="AM43" si="1536">SUM(Q282:Q288)</f>
        <v>19574602</v>
      </c>
      <c r="AN43" s="70">
        <f t="shared" ref="AN43" si="1537">SUM(R282:R288)</f>
        <v>40657859</v>
      </c>
      <c r="AO43" s="70">
        <f t="shared" ref="AO43" si="1538">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c r="BM43" s="86">
        <f t="shared" si="143"/>
        <v>0.31610184847334305</v>
      </c>
      <c r="BN43" s="74"/>
      <c r="BO43" s="83" t="s">
        <v>468</v>
      </c>
      <c r="BP43" s="129">
        <f t="shared" ref="BP43" si="1539">SUMPRODUCT(AT282:AT288,B282:B288)/SUM(B282:B288)</f>
        <v>0.29874999999999996</v>
      </c>
      <c r="BQ43" s="129">
        <f t="shared" ref="BQ43" si="1540">SUMPRODUCT(AU282:AU288,C282:C288)/SUM(C282:C288)</f>
        <v>0.21395641258300735</v>
      </c>
      <c r="BR43" s="129">
        <f t="shared" ref="BR43" si="1541">SUMPRODUCT(AV282:AV288,D282:D288)/SUM(D282:D288)</f>
        <v>0.22610197332283707</v>
      </c>
      <c r="BS43" s="129">
        <f t="shared" ref="BS43" si="1542">SUMPRODUCT(AW282:AW288,E282:E288)/SUM(E282:E288)</f>
        <v>0.15448944525170194</v>
      </c>
      <c r="BT43" s="129">
        <f t="shared" ref="BT43" si="1543">SUMPRODUCT(AX282:AX288,F282:F288)/SUM(F282:F288)</f>
        <v>0.17972685006809985</v>
      </c>
      <c r="BU43" s="129">
        <f t="shared" ref="BU43" si="1544">SUMPRODUCT(AY282:AY288,G282:G288)/SUM(G282:G288)</f>
        <v>0.19</v>
      </c>
      <c r="BV43" s="129">
        <f t="shared" ref="BV43" si="1545">SUMPRODUCT(AZ282:AZ288,H282:H288)/SUM(H282:H288)</f>
        <v>0.21356124716103383</v>
      </c>
      <c r="BW43" s="129">
        <f t="shared" ref="BW43" si="1546">SUMPRODUCT(BA282:BA288,I282:I288)/SUM(I282:I288)</f>
        <v>0.23947738832448826</v>
      </c>
      <c r="BX43" s="129">
        <f t="shared" ref="BX43" si="1547">SUMPRODUCT(BB282:BB288,J282:J288)/SUM(J282:J288)</f>
        <v>0.23499999999999999</v>
      </c>
      <c r="BY43" s="129">
        <f t="shared" ref="BY43" si="1548">SUMPRODUCT(BC282:BC288,K282:K288)/SUM(K282:K288)</f>
        <v>0.16654667527081352</v>
      </c>
      <c r="BZ43" s="129">
        <f t="shared" ref="BZ43" si="1549">SUMPRODUCT(BD282:BD288,L282:L288)/SUM(L282:L288)</f>
        <v>0.28524905257346855</v>
      </c>
      <c r="CA43" s="129">
        <f t="shared" ref="CA43" si="1550">SUMPRODUCT(BE282:BE288,M282:M288)/SUM(M282:M288)</f>
        <v>0.20319729850633816</v>
      </c>
      <c r="CB43" s="129">
        <f t="shared" ref="CB43" si="1551">SUMPRODUCT(BF282:BF288,N282:N288)/SUM(N282:N288)</f>
        <v>0.2455170042995363</v>
      </c>
      <c r="CC43" s="129">
        <f t="shared" ref="CC43" si="1552">SUMPRODUCT(BG282:BG288,O282:O288)/SUM(O282:O288)</f>
        <v>0.19366519430921114</v>
      </c>
      <c r="CD43" s="129">
        <f t="shared" ref="CD43" si="1553">SUMPRODUCT(BH282:BH288,P282:P288)/SUM(P282:P288)</f>
        <v>0.20422060917089421</v>
      </c>
      <c r="CE43" s="129">
        <f t="shared" ref="CE43" si="1554">SUMPRODUCT(BI282:BI288,Q282:Q288)/SUM(Q282:Q288)</f>
        <v>0.28872208380265502</v>
      </c>
      <c r="CF43" s="129">
        <f t="shared" ref="CF43" si="1555">SUMPRODUCT(BJ282:BJ288,R282:R288)/SUM(R282:R288)</f>
        <v>0.26153817873106122</v>
      </c>
      <c r="CG43" s="129">
        <f t="shared" ref="CG43" si="1556">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si="55"/>
        <v>0</v>
      </c>
      <c r="DE43" s="88">
        <f t="shared" si="122"/>
        <v>1305592.4301717035</v>
      </c>
      <c r="DF43" s="49"/>
      <c r="DG43" s="89" t="s">
        <v>468</v>
      </c>
      <c r="DH43" s="76">
        <f t="shared" si="1257"/>
        <v>2543702.6924999999</v>
      </c>
      <c r="DI43" s="76">
        <f t="shared" si="1258"/>
        <v>4074583.7816666663</v>
      </c>
      <c r="DJ43" s="76">
        <f t="shared" si="1259"/>
        <v>5059589.4466666672</v>
      </c>
      <c r="DK43" s="76">
        <f t="shared" si="1260"/>
        <v>3339399.2011111113</v>
      </c>
      <c r="DL43" s="76">
        <f t="shared" si="1261"/>
        <v>2406524.37</v>
      </c>
      <c r="DM43" s="76">
        <f t="shared" si="1262"/>
        <v>2524491.81</v>
      </c>
      <c r="DN43" s="76">
        <f t="shared" si="1263"/>
        <v>3133340.9333333331</v>
      </c>
      <c r="DO43" s="76">
        <f t="shared" si="1264"/>
        <v>5922575.1600000001</v>
      </c>
      <c r="DP43" s="76">
        <f t="shared" si="1265"/>
        <v>5524923.5549999997</v>
      </c>
      <c r="DQ43" s="76">
        <f t="shared" si="1266"/>
        <v>4845468.9991269838</v>
      </c>
      <c r="DR43" s="76">
        <f t="shared" si="1267"/>
        <v>13682478.550000001</v>
      </c>
      <c r="DS43" s="76">
        <f t="shared" si="1268"/>
        <v>8576203.9047777764</v>
      </c>
      <c r="DT43" s="76">
        <f t="shared" si="312"/>
        <v>8825809.9161111116</v>
      </c>
      <c r="DU43" s="76">
        <f t="shared" si="69"/>
        <v>13092999.426934063</v>
      </c>
      <c r="DV43" s="76">
        <f t="shared" si="162"/>
        <v>8407440.2194444425</v>
      </c>
      <c r="DW43" s="76">
        <f t="shared" si="163"/>
        <v>5651619.8790476182</v>
      </c>
      <c r="DX43" s="76">
        <f t="shared" si="164"/>
        <v>10633582.393964287</v>
      </c>
      <c r="DY43" s="76">
        <f t="shared" si="165"/>
        <v>8828523.9502777793</v>
      </c>
      <c r="DZ43" s="76"/>
      <c r="EA43" s="88">
        <f t="shared" si="123"/>
        <v>9322833.1739336364</v>
      </c>
      <c r="EB43" s="50"/>
      <c r="EC43" s="50"/>
      <c r="EX43" s="1"/>
    </row>
    <row r="44" spans="1:154" x14ac:dyDescent="0.15">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25"/>
      <c r="U44" s="181">
        <f t="shared" si="76"/>
        <v>3360359.4</v>
      </c>
      <c r="V44" s="68"/>
      <c r="W44" s="83" t="s">
        <v>469</v>
      </c>
      <c r="X44" s="70">
        <f t="shared" ref="X44" si="1557">SUM(B289:B295)</f>
        <v>9712880</v>
      </c>
      <c r="Y44" s="70">
        <f t="shared" ref="Y44" si="1558">SUM(C289:C295)</f>
        <v>20743324</v>
      </c>
      <c r="Z44" s="70">
        <f t="shared" ref="Z44" si="1559">SUM(D289:D295)</f>
        <v>23865021</v>
      </c>
      <c r="AA44" s="70">
        <f t="shared" ref="AA44" si="1560">SUM(E289:E295)</f>
        <v>17998347</v>
      </c>
      <c r="AB44" s="70">
        <f t="shared" ref="AB44" si="1561">SUM(F289:F295)</f>
        <v>20993480</v>
      </c>
      <c r="AC44" s="70">
        <f t="shared" ref="AC44" si="1562">SUM(G289:G295)</f>
        <v>17484877</v>
      </c>
      <c r="AD44" s="70">
        <f t="shared" ref="AD44" si="1563">SUM(H289:H295)</f>
        <v>21504996</v>
      </c>
      <c r="AE44" s="70">
        <f t="shared" ref="AE44" si="1564">SUM(I289:I295)</f>
        <v>26087767</v>
      </c>
      <c r="AF44" s="70">
        <f t="shared" ref="AF44" si="1565">SUM(J289:J295)</f>
        <v>26927583</v>
      </c>
      <c r="AG44" s="70">
        <f t="shared" ref="AG44" si="1566">SUM(K289:K295)</f>
        <v>51650446</v>
      </c>
      <c r="AH44" s="70">
        <f t="shared" ref="AH44" si="1567">SUM(L289:L295)</f>
        <v>53171724</v>
      </c>
      <c r="AI44" s="70">
        <f t="shared" ref="AI44" si="1568">SUM(M289:M295)</f>
        <v>36986150</v>
      </c>
      <c r="AJ44" s="70">
        <f t="shared" ref="AJ44" si="1569">SUM(N289:N295)</f>
        <v>36627800</v>
      </c>
      <c r="AK44" s="70">
        <f t="shared" ref="AK44" si="1570">SUM(O289:O295)</f>
        <v>63604498</v>
      </c>
      <c r="AL44" s="70">
        <f t="shared" ref="AL44" si="1571">SUM(P289:P295)</f>
        <v>47009595</v>
      </c>
      <c r="AM44" s="70">
        <f t="shared" ref="AM44" si="1572">SUM(Q289:Q295)</f>
        <v>29734374</v>
      </c>
      <c r="AN44" s="70">
        <f t="shared" ref="AN44" si="1573">SUM(R289:R295)</f>
        <v>54061606</v>
      </c>
      <c r="AO44" s="70">
        <f t="shared" ref="AO44" si="1574">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c r="BM44" s="86">
        <f t="shared" si="143"/>
        <v>0.27993419386019558</v>
      </c>
      <c r="BN44" s="74"/>
      <c r="BO44" s="83" t="s">
        <v>469</v>
      </c>
      <c r="BP44" s="129">
        <f t="shared" ref="BP44" si="1575">SUMPRODUCT(AT289:AT295,B289:B295)/SUM(B289:B295)</f>
        <v>0.30266350467111708</v>
      </c>
      <c r="BQ44" s="129">
        <f t="shared" ref="BQ44" si="1576">SUMPRODUCT(AU289:AU295,C289:C295)/SUM(C289:C295)</f>
        <v>0.17066771624330795</v>
      </c>
      <c r="BR44" s="129">
        <f t="shared" ref="BR44" si="1577">SUMPRODUCT(AV289:AV295,D289:D295)/SUM(D289:D295)</f>
        <v>0.16557051692237493</v>
      </c>
      <c r="BS44" s="129">
        <f t="shared" ref="BS44" si="1578">SUMPRODUCT(AW289:AW295,E289:E295)/SUM(E289:E295)</f>
        <v>0.14420123511898067</v>
      </c>
      <c r="BT44" s="129">
        <f t="shared" ref="BT44" si="1579">SUMPRODUCT(AX289:AX295,F289:F295)/SUM(F289:F295)</f>
        <v>0.19125662788319678</v>
      </c>
      <c r="BU44" s="129">
        <f t="shared" ref="BU44" si="1580">SUMPRODUCT(AY289:AY295,G289:G295)/SUM(G289:G295)</f>
        <v>0.22182114342297057</v>
      </c>
      <c r="BV44" s="129">
        <f t="shared" ref="BV44" si="1581">SUMPRODUCT(AZ289:AZ295,H289:H295)/SUM(H289:H295)</f>
        <v>0.23333333333333331</v>
      </c>
      <c r="BW44" s="129">
        <f t="shared" ref="BW44" si="1582">SUMPRODUCT(BA289:BA295,I289:I295)/SUM(I289:I295)</f>
        <v>0.2465783607824055</v>
      </c>
      <c r="BX44" s="129">
        <f t="shared" ref="BX44" si="1583">SUMPRODUCT(BB289:BB295,J289:J295)/SUM(J289:J295)</f>
        <v>0.22942760557702735</v>
      </c>
      <c r="BY44" s="129">
        <f t="shared" ref="BY44" si="1584">SUMPRODUCT(BC289:BC295,K289:K295)/SUM(K289:K295)</f>
        <v>0.17688427231156489</v>
      </c>
      <c r="BZ44" s="129">
        <f t="shared" ref="BZ44" si="1585">SUMPRODUCT(BD289:BD295,L289:L295)/SUM(L289:L295)</f>
        <v>0.23506396323855641</v>
      </c>
      <c r="CA44" s="129">
        <f t="shared" ref="CA44" si="1586">SUMPRODUCT(BE289:BE295,M289:M295)/SUM(M289:M295)</f>
        <v>0.20300523578227445</v>
      </c>
      <c r="CB44" s="129">
        <f t="shared" ref="CB44" si="1587">SUMPRODUCT(BF289:BF295,N289:N295)/SUM(N289:N295)</f>
        <v>0.23952619091388391</v>
      </c>
      <c r="CC44" s="129">
        <f t="shared" ref="CC44" si="1588">SUMPRODUCT(BG289:BG295,O289:O295)/SUM(O289:O295)</f>
        <v>0.18047069533192878</v>
      </c>
      <c r="CD44" s="129">
        <f t="shared" ref="CD44" si="1589">SUMPRODUCT(BH289:BH295,P289:P295)/SUM(P289:P295)</f>
        <v>0.2103908984963602</v>
      </c>
      <c r="CE44" s="129">
        <f t="shared" ref="CE44" si="1590">SUMPRODUCT(BI289:BI295,Q289:Q295)/SUM(Q289:Q295)</f>
        <v>0.31125622065698338</v>
      </c>
      <c r="CF44" s="129">
        <f t="shared" ref="CF44" si="1591">SUMPRODUCT(BJ289:BJ295,R289:R295)/SUM(R289:R295)</f>
        <v>0.25798936763524405</v>
      </c>
      <c r="CG44" s="129">
        <f t="shared" ref="CG44" si="1592">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55"/>
        <v>0</v>
      </c>
      <c r="DE44" s="88">
        <f t="shared" si="122"/>
        <v>940679.49971953058</v>
      </c>
      <c r="DF44" s="49"/>
      <c r="DG44" s="89" t="s">
        <v>469</v>
      </c>
      <c r="DH44" s="76">
        <f t="shared" si="1257"/>
        <v>2939734.3012499996</v>
      </c>
      <c r="DI44" s="76">
        <f t="shared" si="1258"/>
        <v>3540215.7343749995</v>
      </c>
      <c r="DJ44" s="76">
        <f t="shared" si="1259"/>
        <v>3951343.8633333328</v>
      </c>
      <c r="DK44" s="76">
        <f t="shared" si="1260"/>
        <v>2595383.8675000002</v>
      </c>
      <c r="DL44" s="76">
        <f t="shared" si="1261"/>
        <v>4015142.1923333341</v>
      </c>
      <c r="DM44" s="76">
        <f t="shared" si="1262"/>
        <v>3878515.4087499995</v>
      </c>
      <c r="DN44" s="76">
        <f t="shared" si="1263"/>
        <v>5017832.3999999994</v>
      </c>
      <c r="DO44" s="76">
        <f t="shared" si="1264"/>
        <v>6432678.8233333323</v>
      </c>
      <c r="DP44" s="76">
        <f t="shared" si="1265"/>
        <v>6177930.8916666666</v>
      </c>
      <c r="DQ44" s="76">
        <f t="shared" si="1266"/>
        <v>9136151.5552777778</v>
      </c>
      <c r="DR44" s="76">
        <f t="shared" si="1267"/>
        <v>12498756.175666668</v>
      </c>
      <c r="DS44" s="76">
        <f t="shared" si="1268"/>
        <v>7508382.1014285702</v>
      </c>
      <c r="DT44" s="76">
        <f t="shared" si="312"/>
        <v>8773317.4155555572</v>
      </c>
      <c r="DU44" s="76">
        <f t="shared" si="69"/>
        <v>11478747.980298273</v>
      </c>
      <c r="DV44" s="76">
        <f t="shared" si="162"/>
        <v>9890390.9300000016</v>
      </c>
      <c r="DW44" s="76">
        <f t="shared" si="163"/>
        <v>9255008.8748412691</v>
      </c>
      <c r="DX44" s="76">
        <f t="shared" si="164"/>
        <v>13947319.545285715</v>
      </c>
      <c r="DY44" s="76">
        <f t="shared" si="165"/>
        <v>9058463.9112500027</v>
      </c>
      <c r="DZ44" s="76"/>
      <c r="EA44" s="88">
        <f t="shared" si="123"/>
        <v>10725986.248335052</v>
      </c>
      <c r="EB44" s="50"/>
      <c r="EC44" s="50"/>
      <c r="EX44" s="1"/>
    </row>
    <row r="45" spans="1:154" x14ac:dyDescent="0.15">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c r="U45" s="181">
        <f t="shared" si="76"/>
        <v>4520441.2</v>
      </c>
      <c r="V45" s="68"/>
      <c r="W45" s="83" t="s">
        <v>470</v>
      </c>
      <c r="X45" s="70">
        <f t="shared" ref="X45" si="1593">SUM(B296:B302)</f>
        <v>19321755</v>
      </c>
      <c r="Y45" s="70">
        <f t="shared" ref="Y45" si="1594">SUM(C296:C302)</f>
        <v>27246585</v>
      </c>
      <c r="Z45" s="70">
        <f t="shared" ref="Z45" si="1595">SUM(D296:D302)</f>
        <v>24398211</v>
      </c>
      <c r="AA45" s="70">
        <f t="shared" ref="AA45" si="1596">SUM(E296:E302)</f>
        <v>14792287</v>
      </c>
      <c r="AB45" s="70">
        <f t="shared" ref="AB45" si="1597">SUM(F296:F302)</f>
        <v>26452504</v>
      </c>
      <c r="AC45" s="70">
        <f t="shared" ref="AC45" si="1598">SUM(G296:G302)</f>
        <v>23773962</v>
      </c>
      <c r="AD45" s="70">
        <f t="shared" ref="AD45" si="1599">SUM(H296:H302)</f>
        <v>33236853</v>
      </c>
      <c r="AE45" s="70">
        <f t="shared" ref="AE45" si="1600">SUM(I296:I302)</f>
        <v>28968482</v>
      </c>
      <c r="AF45" s="70">
        <f t="shared" ref="AF45" si="1601">SUM(J296:J302)</f>
        <v>20565810</v>
      </c>
      <c r="AG45" s="70">
        <f t="shared" ref="AG45" si="1602">SUM(K296:K302)</f>
        <v>54088570</v>
      </c>
      <c r="AH45" s="70">
        <f t="shared" ref="AH45" si="1603">SUM(L296:L302)</f>
        <v>53220702</v>
      </c>
      <c r="AI45" s="70">
        <f t="shared" ref="AI45" si="1604">SUM(M296:M302)</f>
        <v>35711155</v>
      </c>
      <c r="AJ45" s="70">
        <f t="shared" ref="AJ45" si="1605">SUM(N296:N302)</f>
        <v>34084401</v>
      </c>
      <c r="AK45" s="70">
        <f t="shared" ref="AK45" si="1606">SUM(O296:O302)</f>
        <v>46252319</v>
      </c>
      <c r="AL45" s="70">
        <f t="shared" ref="AL45" si="1607">SUM(P296:P302)</f>
        <v>46880531</v>
      </c>
      <c r="AM45" s="70">
        <f t="shared" ref="AM45" si="1608">SUM(Q296:Q302)</f>
        <v>47861935</v>
      </c>
      <c r="AN45" s="70">
        <f t="shared" ref="AN45" si="1609">SUM(R296:R302)</f>
        <v>56567928</v>
      </c>
      <c r="AO45" s="70">
        <f t="shared" ref="AO45" si="1610">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c r="BM45" s="86">
        <f t="shared" si="143"/>
        <v>0.36453191045113736</v>
      </c>
      <c r="BN45" s="74"/>
      <c r="BO45" s="83" t="s">
        <v>470</v>
      </c>
      <c r="BP45" s="129">
        <f t="shared" ref="BP45" si="1611">SUMPRODUCT(AT296:AT302,B296:B302)/SUM(B296:B302)</f>
        <v>0.22011294386819419</v>
      </c>
      <c r="BQ45" s="129">
        <f t="shared" ref="BQ45" si="1612">SUMPRODUCT(AU296:AU302,C296:C302)/SUM(C296:C302)</f>
        <v>0.12169307314109275</v>
      </c>
      <c r="BR45" s="129">
        <f t="shared" ref="BR45" si="1613">SUMPRODUCT(AV296:AV302,D296:D302)/SUM(D296:D302)</f>
        <v>0.11394607197497664</v>
      </c>
      <c r="BS45" s="129">
        <f t="shared" ref="BS45" si="1614">SUMPRODUCT(AW296:AW302,E296:E302)/SUM(E296:E302)</f>
        <v>0.15316918641451455</v>
      </c>
      <c r="BT45" s="129">
        <f t="shared" ref="BT45" si="1615">SUMPRODUCT(AX296:AX302,F296:F302)/SUM(F296:F302)</f>
        <v>0.15295792040366096</v>
      </c>
      <c r="BU45" s="129">
        <f t="shared" ref="BU45" si="1616">SUMPRODUCT(AY296:AY302,G296:G302)/SUM(G296:G302)</f>
        <v>0.20096167461836326</v>
      </c>
      <c r="BV45" s="129">
        <f t="shared" ref="BV45" si="1617">SUMPRODUCT(AZ296:AZ302,H296:H302)/SUM(H296:H302)</f>
        <v>0.21442039318022477</v>
      </c>
      <c r="BW45" s="129">
        <f t="shared" ref="BW45" si="1618">SUMPRODUCT(BA296:BA302,I296:I302)/SUM(I296:I302)</f>
        <v>0.26709228165056542</v>
      </c>
      <c r="BX45" s="129">
        <f t="shared" ref="BX45" si="1619">SUMPRODUCT(BB296:BB302,J296:J302)/SUM(J296:J302)</f>
        <v>0.2033386098902337</v>
      </c>
      <c r="BY45" s="129">
        <f t="shared" ref="BY45" si="1620">SUMPRODUCT(BC296:BC302,K296:K302)/SUM(K296:K302)</f>
        <v>0.12501101275597085</v>
      </c>
      <c r="BZ45" s="129">
        <f t="shared" ref="BZ45" si="1621">SUMPRODUCT(BD296:BD302,L296:L302)/SUM(L296:L302)</f>
        <v>0.18401859606382923</v>
      </c>
      <c r="CA45" s="129">
        <f t="shared" ref="CA45" si="1622">SUMPRODUCT(BE296:BE302,M296:M302)/SUM(M296:M302)</f>
        <v>0.19690634461016848</v>
      </c>
      <c r="CB45" s="129">
        <f t="shared" ref="CB45" si="1623">SUMPRODUCT(BF296:BF302,N296:N302)/SUM(N296:N302)</f>
        <v>0.22138559464752638</v>
      </c>
      <c r="CC45" s="129">
        <f t="shared" ref="CC45" si="1624">SUMPRODUCT(BG296:BG302,O296:O302)/SUM(O296:O302)</f>
        <v>0.15640178390372741</v>
      </c>
      <c r="CD45" s="129">
        <f t="shared" ref="CD45" si="1625">SUMPRODUCT(BH296:BH302,P296:P302)/SUM(P296:P302)</f>
        <v>0.21972261153685496</v>
      </c>
      <c r="CE45" s="129">
        <f t="shared" ref="CE45" si="1626">SUMPRODUCT(BI296:BI302,Q296:Q302)/SUM(Q296:Q302)</f>
        <v>0.32491725640117824</v>
      </c>
      <c r="CF45" s="129">
        <f t="shared" ref="CF45" si="1627">SUMPRODUCT(BJ296:BJ302,R296:R302)/SUM(R296:R302)</f>
        <v>0.2106438808826569</v>
      </c>
      <c r="CG45" s="129">
        <f t="shared" ref="CG45" si="1628">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55"/>
        <v>0</v>
      </c>
      <c r="DE45" s="88">
        <f t="shared" si="122"/>
        <v>1647845.0667180319</v>
      </c>
      <c r="DF45" s="49"/>
      <c r="DG45" s="89" t="s">
        <v>470</v>
      </c>
      <c r="DH45" s="76">
        <f t="shared" si="1257"/>
        <v>4252968.3737500003</v>
      </c>
      <c r="DI45" s="76">
        <f t="shared" si="1258"/>
        <v>3315720.6612500004</v>
      </c>
      <c r="DJ45" s="76">
        <f t="shared" si="1259"/>
        <v>2780080.3066666666</v>
      </c>
      <c r="DK45" s="76">
        <f t="shared" si="1260"/>
        <v>2265722.5649999999</v>
      </c>
      <c r="DL45" s="76">
        <f t="shared" si="1261"/>
        <v>4046120.0013095234</v>
      </c>
      <c r="DM45" s="76">
        <f t="shared" si="1262"/>
        <v>4777655.2158333324</v>
      </c>
      <c r="DN45" s="76">
        <f t="shared" si="1263"/>
        <v>7126659.0883333329</v>
      </c>
      <c r="DO45" s="76">
        <f t="shared" si="1264"/>
        <v>7737257.953333335</v>
      </c>
      <c r="DP45" s="76">
        <f t="shared" si="1265"/>
        <v>4181823.2166666673</v>
      </c>
      <c r="DQ45" s="76">
        <f t="shared" si="1266"/>
        <v>6761666.9142222218</v>
      </c>
      <c r="DR45" s="76">
        <f t="shared" si="1267"/>
        <v>9793598.8635714278</v>
      </c>
      <c r="DS45" s="76">
        <f t="shared" si="1268"/>
        <v>7031752.9928571414</v>
      </c>
      <c r="DT45" s="76">
        <f t="shared" si="312"/>
        <v>7545795.3835897427</v>
      </c>
      <c r="DU45" s="76">
        <f t="shared" si="69"/>
        <v>7233945.2012842661</v>
      </c>
      <c r="DV45" s="76">
        <f t="shared" si="162"/>
        <v>10300712.701554487</v>
      </c>
      <c r="DW45" s="76">
        <f t="shared" si="163"/>
        <v>15551168.606251527</v>
      </c>
      <c r="DX45" s="76">
        <f t="shared" si="164"/>
        <v>11915687.887410711</v>
      </c>
      <c r="DY45" s="76">
        <f t="shared" si="165"/>
        <v>15370284.097829672</v>
      </c>
      <c r="DZ45" s="76"/>
      <c r="EA45" s="88">
        <f t="shared" si="123"/>
        <v>12074359.698866133</v>
      </c>
      <c r="EB45" s="50"/>
      <c r="EC45" s="50"/>
      <c r="EX45" s="1"/>
    </row>
    <row r="46" spans="1:154" x14ac:dyDescent="0.15">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c r="U46" s="181">
        <f t="shared" si="76"/>
        <v>3560276</v>
      </c>
      <c r="V46" s="68"/>
      <c r="W46" s="83" t="s">
        <v>471</v>
      </c>
      <c r="X46" s="70">
        <f t="shared" ref="X46" si="1629">SUM(B303:B309)</f>
        <v>18812078</v>
      </c>
      <c r="Y46" s="70">
        <f t="shared" ref="Y46" si="1630">SUM(C303:C309)</f>
        <v>26949308</v>
      </c>
      <c r="Z46" s="70">
        <f t="shared" ref="Z46" si="1631">SUM(D303:D309)</f>
        <v>24143705</v>
      </c>
      <c r="AA46" s="70">
        <f t="shared" ref="AA46" si="1632">SUM(E303:E309)</f>
        <v>17454383</v>
      </c>
      <c r="AB46" s="70">
        <f t="shared" ref="AB46" si="1633">SUM(F303:F309)</f>
        <v>24472671</v>
      </c>
      <c r="AC46" s="70">
        <f t="shared" ref="AC46" si="1634">SUM(G303:G309)</f>
        <v>25000506</v>
      </c>
      <c r="AD46" s="70">
        <f t="shared" ref="AD46" si="1635">SUM(H303:H309)</f>
        <v>36814327</v>
      </c>
      <c r="AE46" s="70">
        <f t="shared" ref="AE46" si="1636">SUM(I303:I309)</f>
        <v>35215943</v>
      </c>
      <c r="AF46" s="70">
        <f t="shared" ref="AF46" si="1637">SUM(J303:J309)</f>
        <v>25942215</v>
      </c>
      <c r="AG46" s="70">
        <f t="shared" ref="AG46" si="1638">SUM(K303:K309)</f>
        <v>35104107</v>
      </c>
      <c r="AH46" s="70">
        <f t="shared" ref="AH46" si="1639">SUM(L303:L309)</f>
        <v>37957187</v>
      </c>
      <c r="AI46" s="70">
        <f t="shared" ref="AI46" si="1640">SUM(M303:M309)</f>
        <v>34182137</v>
      </c>
      <c r="AJ46" s="70">
        <f t="shared" ref="AJ46" si="1641">SUM(N303:N309)</f>
        <v>29843505</v>
      </c>
      <c r="AK46" s="70">
        <f t="shared" ref="AK46" si="1642">SUM(O303:O309)</f>
        <v>31924970</v>
      </c>
      <c r="AL46" s="70">
        <f t="shared" ref="AL46" si="1643">SUM(P303:P309)</f>
        <v>42871047</v>
      </c>
      <c r="AM46" s="70">
        <f t="shared" ref="AM46" si="1644">SUM(Q303:Q309)</f>
        <v>41236558</v>
      </c>
      <c r="AN46" s="70">
        <f t="shared" ref="AN46" si="1645">SUM(R303:R309)</f>
        <v>69522845</v>
      </c>
      <c r="AO46" s="70">
        <f t="shared" ref="AO46" si="1646">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c r="BM46" s="86">
        <f t="shared" si="143"/>
        <v>0.38794014393724069</v>
      </c>
      <c r="BN46" s="74"/>
      <c r="BO46" s="83" t="s">
        <v>471</v>
      </c>
      <c r="BP46" s="129">
        <f t="shared" ref="BP46" si="1647">SUMPRODUCT(AT303:AT309,B303:B309)/SUM(B303:B309)</f>
        <v>0.1371272784165577</v>
      </c>
      <c r="BQ46" s="129">
        <f t="shared" ref="BQ46" si="1648">SUMPRODUCT(AU303:AU309,C303:C309)/SUM(C303:C309)</f>
        <v>0.10451475173314283</v>
      </c>
      <c r="BR46" s="129">
        <f t="shared" ref="BR46" si="1649">SUMPRODUCT(AV303:AV309,D303:D309)/SUM(D303:D309)</f>
        <v>9.0003777865355239E-2</v>
      </c>
      <c r="BS46" s="129">
        <f t="shared" ref="BS46" si="1650">SUMPRODUCT(AW303:AW309,E303:E309)/SUM(E303:E309)</f>
        <v>0.16570635111290632</v>
      </c>
      <c r="BT46" s="129">
        <f t="shared" ref="BT46" si="1651">SUMPRODUCT(AX303:AX309,F303:F309)/SUM(F303:F309)</f>
        <v>0.12369005089099473</v>
      </c>
      <c r="BU46" s="129">
        <f t="shared" ref="BU46" si="1652">SUMPRODUCT(AY303:AY309,G303:G309)/SUM(G303:G309)</f>
        <v>0.1671755035678078</v>
      </c>
      <c r="BV46" s="129">
        <f t="shared" ref="BV46" si="1653">SUMPRODUCT(AZ303:AZ309,H303:H309)/SUM(H303:H309)</f>
        <v>0.16259791000208512</v>
      </c>
      <c r="BW46" s="129">
        <f t="shared" ref="BW46" si="1654">SUMPRODUCT(BA303:BA309,I303:I309)/SUM(I303:I309)</f>
        <v>0.28612481634620246</v>
      </c>
      <c r="BX46" s="129">
        <f t="shared" ref="BX46" si="1655">SUMPRODUCT(BB303:BB309,J303:J309)/SUM(J303:J309)</f>
        <v>0.24747561631366738</v>
      </c>
      <c r="BY46" s="129">
        <f t="shared" ref="BY46" si="1656">SUMPRODUCT(BC303:BC309,K303:K309)/SUM(K303:K309)</f>
        <v>9.5427189573717111E-2</v>
      </c>
      <c r="BZ46" s="129">
        <f t="shared" ref="BZ46" si="1657">SUMPRODUCT(BD303:BD309,L303:L309)/SUM(L303:L309)</f>
        <v>0.14569675424474199</v>
      </c>
      <c r="CA46" s="129">
        <f t="shared" ref="CA46" si="1658">SUMPRODUCT(BE303:BE309,M303:M309)/SUM(M303:M309)</f>
        <v>0.19467731510508796</v>
      </c>
      <c r="CB46" s="129">
        <f t="shared" ref="CB46" si="1659">SUMPRODUCT(BF303:BF309,N303:N309)/SUM(N303:N309)</f>
        <v>0.21097695793246493</v>
      </c>
      <c r="CC46" s="129">
        <f t="shared" ref="CC46" si="1660">SUMPRODUCT(BG303:BG309,O303:O309)/SUM(O303:O309)</f>
        <v>0.15359464329977185</v>
      </c>
      <c r="CD46" s="129">
        <f t="shared" ref="CD46" si="1661">SUMPRODUCT(BH303:BH309,P303:P309)/SUM(P303:P309)</f>
        <v>0.23265307483760994</v>
      </c>
      <c r="CE46" s="129">
        <f t="shared" ref="CE46" si="1662">SUMPRODUCT(BI303:BI309,Q303:Q309)/SUM(Q303:Q309)</f>
        <v>0.32297774128058021</v>
      </c>
      <c r="CF46" s="129">
        <f t="shared" ref="CF46" si="1663">SUMPRODUCT(BJ303:BJ309,R303:R309)/SUM(R303:R309)</f>
        <v>0.19594016044647952</v>
      </c>
      <c r="CG46" s="129">
        <f t="shared" ref="CG46" si="1664">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55"/>
        <v>0</v>
      </c>
      <c r="DE46" s="88">
        <f t="shared" si="122"/>
        <v>1381173.9838963035</v>
      </c>
      <c r="DF46" s="49"/>
      <c r="DG46" s="89" t="s">
        <v>471</v>
      </c>
      <c r="DH46" s="76">
        <f t="shared" si="1257"/>
        <v>2579649.0574999996</v>
      </c>
      <c r="DI46" s="76">
        <f t="shared" si="1258"/>
        <v>2816600.2349999999</v>
      </c>
      <c r="DJ46" s="76">
        <f t="shared" si="1259"/>
        <v>2173024.6616666666</v>
      </c>
      <c r="DK46" s="76">
        <f t="shared" si="1260"/>
        <v>2892302.1178571433</v>
      </c>
      <c r="DL46" s="76">
        <f t="shared" si="1261"/>
        <v>3027025.921428571</v>
      </c>
      <c r="DM46" s="76">
        <f t="shared" si="1262"/>
        <v>4179472.1800000006</v>
      </c>
      <c r="DN46" s="76">
        <f t="shared" si="1263"/>
        <v>5985932.628333332</v>
      </c>
      <c r="DO46" s="76">
        <f t="shared" si="1264"/>
        <v>10076155.223333335</v>
      </c>
      <c r="DP46" s="76">
        <f t="shared" si="1265"/>
        <v>6420065.6456666663</v>
      </c>
      <c r="DQ46" s="76">
        <f t="shared" si="1266"/>
        <v>3349886.2735050498</v>
      </c>
      <c r="DR46" s="76">
        <f t="shared" si="1267"/>
        <v>5530238.9461607151</v>
      </c>
      <c r="DS46" s="76">
        <f t="shared" si="1268"/>
        <v>6654486.6557142856</v>
      </c>
      <c r="DT46" s="76">
        <f t="shared" si="312"/>
        <v>6296291.8989423066</v>
      </c>
      <c r="DU46" s="76">
        <f t="shared" si="69"/>
        <v>4903504.3795059174</v>
      </c>
      <c r="DV46" s="76">
        <f t="shared" si="162"/>
        <v>9974080.9060576931</v>
      </c>
      <c r="DW46" s="76">
        <f t="shared" si="163"/>
        <v>13318490.361025641</v>
      </c>
      <c r="DX46" s="76">
        <f t="shared" si="164"/>
        <v>13622317.403995726</v>
      </c>
      <c r="DY46" s="76">
        <f t="shared" si="165"/>
        <v>14285069.998284498</v>
      </c>
      <c r="DZ46" s="76"/>
      <c r="EA46" s="88">
        <f t="shared" si="123"/>
        <v>11220692.609773893</v>
      </c>
      <c r="EB46" s="50"/>
      <c r="EC46" s="50"/>
      <c r="EX46" s="1"/>
    </row>
    <row r="47" spans="1:154" x14ac:dyDescent="0.15">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c r="U47" s="181">
        <f t="shared" si="76"/>
        <v>5430402</v>
      </c>
      <c r="V47" s="68"/>
      <c r="W47" s="83" t="s">
        <v>472</v>
      </c>
      <c r="X47" s="70">
        <f t="shared" ref="X47:AE47" si="1665">SUM(B310:B316)</f>
        <v>16100414</v>
      </c>
      <c r="Y47" s="70">
        <f t="shared" si="1665"/>
        <v>18566154</v>
      </c>
      <c r="Z47" s="70">
        <f t="shared" si="1665"/>
        <v>19476825</v>
      </c>
      <c r="AA47" s="70">
        <f t="shared" si="1665"/>
        <v>25789047</v>
      </c>
      <c r="AB47" s="70">
        <f t="shared" si="1665"/>
        <v>21091265</v>
      </c>
      <c r="AC47" s="70">
        <f t="shared" si="1665"/>
        <v>26742356</v>
      </c>
      <c r="AD47" s="70">
        <f t="shared" si="1665"/>
        <v>32479082</v>
      </c>
      <c r="AE47" s="70">
        <f t="shared" si="1665"/>
        <v>31278921</v>
      </c>
      <c r="AF47" s="70">
        <f t="shared" ref="AF47" si="1666">SUM(J310:J316)</f>
        <v>27711872</v>
      </c>
      <c r="AG47" s="70">
        <f t="shared" ref="AG47" si="1667">SUM(K310:K316)</f>
        <v>30402792</v>
      </c>
      <c r="AH47" s="70">
        <f t="shared" ref="AH47" si="1668">SUM(L310:L316)</f>
        <v>24071055</v>
      </c>
      <c r="AI47" s="70">
        <f t="shared" ref="AI47" si="1669">SUM(M310:M316)</f>
        <v>23307556</v>
      </c>
      <c r="AJ47" s="70">
        <f t="shared" ref="AJ47" si="1670">SUM(N310:N316)</f>
        <v>32268107</v>
      </c>
      <c r="AK47" s="70">
        <f t="shared" ref="AK47" si="1671">SUM(O310:O316)</f>
        <v>26834892</v>
      </c>
      <c r="AL47" s="70">
        <f t="shared" ref="AL47" si="1672">SUM(P310:P316)</f>
        <v>35478193</v>
      </c>
      <c r="AM47" s="70">
        <f t="shared" ref="AM47" si="1673">SUM(Q310:Q316)</f>
        <v>32822947</v>
      </c>
      <c r="AN47" s="70">
        <f t="shared" ref="AN47" si="1674">SUM(R310:R316)</f>
        <v>45099852</v>
      </c>
      <c r="AO47" s="70">
        <f t="shared" ref="AO47" si="1675">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c r="BM47" s="86">
        <f t="shared" si="143"/>
        <v>0.38422431511261307</v>
      </c>
      <c r="BN47" s="74"/>
      <c r="BO47" s="83" t="s">
        <v>472</v>
      </c>
      <c r="BP47" s="129">
        <f t="shared" ref="BP47:BW47" si="1676">SUMPRODUCT(AT310:AT316,B310:B316)/SUM(B310:B316)</f>
        <v>0.10431449961473041</v>
      </c>
      <c r="BQ47" s="129">
        <f t="shared" si="1676"/>
        <v>9.0071361133044259E-2</v>
      </c>
      <c r="BR47" s="129">
        <f t="shared" si="1676"/>
        <v>8.2974134713092798E-2</v>
      </c>
      <c r="BS47" s="129">
        <f t="shared" si="1676"/>
        <v>0.16517655011779672</v>
      </c>
      <c r="BT47" s="129">
        <f t="shared" si="1676"/>
        <v>0.11166633337308121</v>
      </c>
      <c r="BU47" s="129">
        <f t="shared" si="1676"/>
        <v>0.13894416062962336</v>
      </c>
      <c r="BV47" s="129">
        <f t="shared" si="1676"/>
        <v>9.707821160093133E-2</v>
      </c>
      <c r="BW47" s="129">
        <f t="shared" si="1676"/>
        <v>0.27129218454605047</v>
      </c>
      <c r="BX47" s="129">
        <f t="shared" ref="BX47" si="1677">SUMPRODUCT(BB310:BB316,J310:J316)/SUM(J310:J316)</f>
        <v>0.22721947057371042</v>
      </c>
      <c r="BY47" s="129">
        <f t="shared" ref="BY47" si="1678">SUMPRODUCT(BC310:BC316,K310:K316)/SUM(K310:K316)</f>
        <v>8.7987695523343901E-2</v>
      </c>
      <c r="BZ47" s="129">
        <f t="shared" ref="BZ47" si="1679">SUMPRODUCT(BD310:BD316,L310:L316)/SUM(L310:L316)</f>
        <v>0.14021852383726244</v>
      </c>
      <c r="CA47" s="129">
        <f t="shared" ref="CA47" si="1680">SUMPRODUCT(BE310:BE316,M310:M316)/SUM(M310:M316)</f>
        <v>0.17915233681545772</v>
      </c>
      <c r="CB47" s="129">
        <f t="shared" ref="CB47" si="1681">SUMPRODUCT(BF310:BF316,N310:N316)/SUM(N310:N316)</f>
        <v>0.20639741496683014</v>
      </c>
      <c r="CC47" s="129">
        <f t="shared" ref="CC47" si="1682">SUMPRODUCT(BG310:BG316,O310:O316)/SUM(O310:O316)</f>
        <v>0.16419036804931017</v>
      </c>
      <c r="CD47" s="129">
        <f t="shared" ref="CD47" si="1683">SUMPRODUCT(BH310:BH316,P310:P316)/SUM(P310:P316)</f>
        <v>0.24321152272679167</v>
      </c>
      <c r="CE47" s="129">
        <f t="shared" ref="CE47" si="1684">SUMPRODUCT(BI310:BI316,Q310:Q316)/SUM(Q310:Q316)</f>
        <v>0.34999942758967739</v>
      </c>
      <c r="CF47" s="129">
        <f t="shared" ref="CF47" si="1685">SUMPRODUCT(BJ310:BJ316,R310:R316)/SUM(R310:R316)</f>
        <v>0.18340493300029886</v>
      </c>
      <c r="CG47" s="129">
        <f t="shared" ref="CG47" si="1686">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55"/>
        <v>0</v>
      </c>
      <c r="DE47" s="88">
        <f t="shared" si="122"/>
        <v>2086492.4892361641</v>
      </c>
      <c r="DF47" s="49"/>
      <c r="DG47" s="89" t="s">
        <v>472</v>
      </c>
      <c r="DH47" s="76">
        <f t="shared" si="1257"/>
        <v>1679506.6300000001</v>
      </c>
      <c r="DI47" s="76">
        <f t="shared" si="1258"/>
        <v>1672278.7617857142</v>
      </c>
      <c r="DJ47" s="76">
        <f t="shared" si="1259"/>
        <v>1616072.7013333337</v>
      </c>
      <c r="DK47" s="76">
        <f t="shared" si="1260"/>
        <v>4259745.8142857151</v>
      </c>
      <c r="DL47" s="76">
        <f t="shared" si="1261"/>
        <v>2355184.2287499998</v>
      </c>
      <c r="DM47" s="76">
        <f t="shared" si="1262"/>
        <v>3715694.2076785723</v>
      </c>
      <c r="DN47" s="76">
        <f t="shared" si="1263"/>
        <v>3153011.1949999998</v>
      </c>
      <c r="DO47" s="76">
        <f t="shared" si="1264"/>
        <v>8485726.8083333336</v>
      </c>
      <c r="DP47" s="76">
        <f t="shared" si="1265"/>
        <v>6296676.88444643</v>
      </c>
      <c r="DQ47" s="76">
        <f t="shared" si="1266"/>
        <v>2675071.6055555558</v>
      </c>
      <c r="DR47" s="76">
        <f t="shared" si="1267"/>
        <v>3375207.7993055554</v>
      </c>
      <c r="DS47" s="76">
        <f t="shared" si="1268"/>
        <v>4175603.1228571427</v>
      </c>
      <c r="DT47" s="76">
        <f t="shared" si="312"/>
        <v>6660053.8706730762</v>
      </c>
      <c r="DU47" s="76">
        <f t="shared" si="69"/>
        <v>4406030.7940434888</v>
      </c>
      <c r="DV47" s="76">
        <f t="shared" si="162"/>
        <v>8628705.3431250006</v>
      </c>
      <c r="DW47" s="76">
        <f t="shared" si="163"/>
        <v>11488012.661806319</v>
      </c>
      <c r="DX47" s="76">
        <f t="shared" si="164"/>
        <v>8271535.3343833946</v>
      </c>
      <c r="DY47" s="76">
        <f t="shared" si="165"/>
        <v>13135491.849634465</v>
      </c>
      <c r="DZ47" s="76"/>
      <c r="EA47" s="88">
        <f t="shared" si="123"/>
        <v>9185955.1965985335</v>
      </c>
      <c r="EB47" s="50"/>
      <c r="EC47" s="50"/>
      <c r="EX47" s="1"/>
    </row>
    <row r="48" spans="1:154" x14ac:dyDescent="0.15">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c r="U48" s="181">
        <f t="shared" si="76"/>
        <v>8232733.5999999996</v>
      </c>
      <c r="V48" s="68"/>
      <c r="W48" s="83" t="s">
        <v>473</v>
      </c>
      <c r="X48" s="70">
        <f t="shared" ref="X48:AE48" si="1687">SUM(B317:B323)</f>
        <v>19847395</v>
      </c>
      <c r="Y48" s="70">
        <f t="shared" si="1687"/>
        <v>14805855</v>
      </c>
      <c r="Z48" s="70">
        <f t="shared" si="1687"/>
        <v>22253622</v>
      </c>
      <c r="AA48" s="70">
        <f t="shared" si="1687"/>
        <v>18272003</v>
      </c>
      <c r="AB48" s="70">
        <f t="shared" si="1687"/>
        <v>15228436</v>
      </c>
      <c r="AC48" s="70">
        <f t="shared" si="1687"/>
        <v>25291325</v>
      </c>
      <c r="AD48" s="70">
        <f t="shared" si="1687"/>
        <v>24221904</v>
      </c>
      <c r="AE48" s="70">
        <f t="shared" si="1687"/>
        <v>21198995</v>
      </c>
      <c r="AF48" s="70">
        <f t="shared" ref="AF48" si="1688">SUM(J317:J323)</f>
        <v>26457290</v>
      </c>
      <c r="AG48" s="70">
        <f t="shared" ref="AG48" si="1689">SUM(K317:K323)</f>
        <v>31698639</v>
      </c>
      <c r="AH48" s="70">
        <f t="shared" ref="AH48" si="1690">SUM(L317:L323)</f>
        <v>20199263</v>
      </c>
      <c r="AI48" s="70">
        <f t="shared" ref="AI48" si="1691">SUM(M317:M323)</f>
        <v>19542918</v>
      </c>
      <c r="AJ48" s="70">
        <f t="shared" ref="AJ48" si="1692">SUM(N317:N323)</f>
        <v>24069325</v>
      </c>
      <c r="AK48" s="70">
        <f t="shared" ref="AK48" si="1693">SUM(O317:O323)</f>
        <v>18913103</v>
      </c>
      <c r="AL48" s="70">
        <f t="shared" ref="AL48" si="1694">SUM(P317:P323)</f>
        <v>25678069</v>
      </c>
      <c r="AM48" s="70">
        <f t="shared" ref="AM48" si="1695">SUM(Q317:Q323)</f>
        <v>26994103</v>
      </c>
      <c r="AN48" s="70">
        <f t="shared" ref="AN48" si="1696">SUM(R317:R323)</f>
        <v>45393826</v>
      </c>
      <c r="AO48" s="70">
        <f t="shared" ref="AO48" si="1697">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c r="BM48" s="86">
        <f t="shared" si="143"/>
        <v>0.34727159141691283</v>
      </c>
      <c r="BN48" s="74"/>
      <c r="BO48" s="83" t="s">
        <v>473</v>
      </c>
      <c r="BP48" s="129">
        <f t="shared" ref="BP48:BW48" si="1698">SUMPRODUCT(AT317:AT323,B317:B323)/SUM(B317:B323)</f>
        <v>0.13837124196063683</v>
      </c>
      <c r="BQ48" s="129">
        <f t="shared" si="1698"/>
        <v>0.10905644462226985</v>
      </c>
      <c r="BR48" s="129">
        <f t="shared" si="1698"/>
        <v>9.8076784444347961E-2</v>
      </c>
      <c r="BS48" s="129">
        <f t="shared" si="1698"/>
        <v>0.16464044855947105</v>
      </c>
      <c r="BT48" s="129">
        <f t="shared" si="1698"/>
        <v>0.13208196265197555</v>
      </c>
      <c r="BU48" s="129">
        <f t="shared" si="1698"/>
        <v>0.1237095870817365</v>
      </c>
      <c r="BV48" s="129">
        <f t="shared" si="1698"/>
        <v>7.4287537772973297E-2</v>
      </c>
      <c r="BW48" s="129">
        <f t="shared" si="1698"/>
        <v>0.23920095673560626</v>
      </c>
      <c r="BX48" s="129">
        <f t="shared" ref="BX48" si="1699">SUMPRODUCT(BB317:BB323,J317:J323)/SUM(J317:J323)</f>
        <v>0.23500328094827555</v>
      </c>
      <c r="BY48" s="129">
        <f t="shared" ref="BY48" si="1700">SUMPRODUCT(BC317:BC323,K317:K323)/SUM(K317:K323)</f>
        <v>9.7360913429122301E-2</v>
      </c>
      <c r="BZ48" s="129">
        <f t="shared" ref="BZ48" si="1701">SUMPRODUCT(BD317:BD323,L317:L323)/SUM(L317:L323)</f>
        <v>0.18888237456980483</v>
      </c>
      <c r="CA48" s="129">
        <f t="shared" ref="CA48" si="1702">SUMPRODUCT(BE317:BE323,M317:M323)/SUM(M317:M323)</f>
        <v>0.22643688741144707</v>
      </c>
      <c r="CB48" s="129">
        <f t="shared" ref="CB48" si="1703">SUMPRODUCT(BF317:BF323,N317:N323)/SUM(N317:N323)</f>
        <v>0.20780665869476855</v>
      </c>
      <c r="CC48" s="129">
        <f t="shared" ref="CC48" si="1704">SUMPRODUCT(BG317:BG323,O317:O323)/SUM(O317:O323)</f>
        <v>0.17776941240957328</v>
      </c>
      <c r="CD48" s="129">
        <f t="shared" ref="CD48" si="1705">SUMPRODUCT(BH317:BH323,P317:P323)/SUM(P317:P323)</f>
        <v>0.23916554983514315</v>
      </c>
      <c r="CE48" s="129">
        <f t="shared" ref="CE48" si="1706">SUMPRODUCT(BI317:BI323,Q317:Q323)/SUM(Q317:Q323)</f>
        <v>0.37035573474994776</v>
      </c>
      <c r="CF48" s="129">
        <f t="shared" ref="CF48" si="1707">SUMPRODUCT(BJ317:BJ323,R317:R323)/SUM(R317:R323)</f>
        <v>0.19829726744438572</v>
      </c>
      <c r="CG48" s="129">
        <f t="shared" ref="CG48" si="1708">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55"/>
        <v>0</v>
      </c>
      <c r="DE48" s="88">
        <f t="shared" si="122"/>
        <v>2858994.4989834898</v>
      </c>
      <c r="DF48" s="49"/>
      <c r="DG48" s="89" t="s">
        <v>473</v>
      </c>
      <c r="DH48" s="76">
        <f t="shared" si="1257"/>
        <v>2746308.6958333338</v>
      </c>
      <c r="DI48" s="76">
        <f t="shared" si="1258"/>
        <v>1614673.9058928571</v>
      </c>
      <c r="DJ48" s="76">
        <f t="shared" si="1259"/>
        <v>2182563.6879999996</v>
      </c>
      <c r="DK48" s="76">
        <f t="shared" si="1260"/>
        <v>3008310.7700000005</v>
      </c>
      <c r="DL48" s="76">
        <f t="shared" si="1261"/>
        <v>2011401.7150000001</v>
      </c>
      <c r="DM48" s="76">
        <f t="shared" si="1262"/>
        <v>3128779.3724999996</v>
      </c>
      <c r="DN48" s="76">
        <f t="shared" si="1263"/>
        <v>1799385.6083333329</v>
      </c>
      <c r="DO48" s="76">
        <f t="shared" si="1264"/>
        <v>5070819.8858333332</v>
      </c>
      <c r="DP48" s="76">
        <f t="shared" si="1265"/>
        <v>6217549.955000001</v>
      </c>
      <c r="DQ48" s="76">
        <f t="shared" si="1266"/>
        <v>3086208.4474999998</v>
      </c>
      <c r="DR48" s="76">
        <f t="shared" si="1267"/>
        <v>3815284.76</v>
      </c>
      <c r="DS48" s="76">
        <f t="shared" si="1268"/>
        <v>4425237.5228571426</v>
      </c>
      <c r="DT48" s="76">
        <f t="shared" si="312"/>
        <v>5001766.0052884603</v>
      </c>
      <c r="DU48" s="76">
        <f t="shared" si="69"/>
        <v>3362171.2071517375</v>
      </c>
      <c r="DV48" s="76">
        <f t="shared" si="162"/>
        <v>6141309.4910897445</v>
      </c>
      <c r="DW48" s="76">
        <f t="shared" si="163"/>
        <v>9997420.8504807688</v>
      </c>
      <c r="DX48" s="76">
        <f t="shared" si="164"/>
        <v>9001471.6546459105</v>
      </c>
      <c r="DY48" s="76">
        <f t="shared" si="165"/>
        <v>6772573.1689270455</v>
      </c>
      <c r="DZ48" s="76"/>
      <c r="EA48" s="88">
        <f t="shared" si="123"/>
        <v>7054989.2744590417</v>
      </c>
      <c r="EB48" s="50"/>
      <c r="EC48" s="50"/>
      <c r="EX48" s="1"/>
    </row>
    <row r="49" spans="1:154" x14ac:dyDescent="0.15">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c r="U49" s="181">
        <f t="shared" si="76"/>
        <v>5704828</v>
      </c>
      <c r="V49" s="68"/>
      <c r="W49" s="83" t="s">
        <v>474</v>
      </c>
      <c r="X49" s="70">
        <f t="shared" ref="X49:AE49" si="1709">SUM(B324:B330)</f>
        <v>13611345</v>
      </c>
      <c r="Y49" s="70">
        <f t="shared" si="1709"/>
        <v>15417370</v>
      </c>
      <c r="Z49" s="70">
        <f t="shared" si="1709"/>
        <v>20398366</v>
      </c>
      <c r="AA49" s="70">
        <f t="shared" si="1709"/>
        <v>14798395</v>
      </c>
      <c r="AB49" s="70">
        <f t="shared" si="1709"/>
        <v>15427701</v>
      </c>
      <c r="AC49" s="70">
        <f t="shared" si="1709"/>
        <v>12078800</v>
      </c>
      <c r="AD49" s="70">
        <f t="shared" si="1709"/>
        <v>19252966</v>
      </c>
      <c r="AE49" s="70">
        <f t="shared" si="1709"/>
        <v>21765797</v>
      </c>
      <c r="AF49" s="70">
        <f t="shared" ref="AF49" si="1710">SUM(J324:J330)</f>
        <v>25727053</v>
      </c>
      <c r="AG49" s="70">
        <f t="shared" ref="AG49" si="1711">SUM(K324:K330)</f>
        <v>19437395</v>
      </c>
      <c r="AH49" s="70">
        <f t="shared" ref="AH49" si="1712">SUM(L324:L330)</f>
        <v>13594662</v>
      </c>
      <c r="AI49" s="70">
        <f t="shared" ref="AI49" si="1713">SUM(M324:M330)</f>
        <v>15223680</v>
      </c>
      <c r="AJ49" s="70">
        <f t="shared" ref="AJ49" si="1714">SUM(N324:N330)</f>
        <v>18022987</v>
      </c>
      <c r="AK49" s="70">
        <f t="shared" ref="AK49" si="1715">SUM(O324:O330)</f>
        <v>14563596</v>
      </c>
      <c r="AL49" s="70">
        <f t="shared" ref="AL49" si="1716">SUM(P324:P330)</f>
        <v>24234067</v>
      </c>
      <c r="AM49" s="70">
        <f t="shared" ref="AM49" si="1717">SUM(Q324:Q330)</f>
        <v>34407029</v>
      </c>
      <c r="AN49" s="70">
        <f t="shared" ref="AN49" si="1718">SUM(R324:R330)</f>
        <v>27934364</v>
      </c>
      <c r="AO49" s="70">
        <f t="shared" ref="AO49" si="1719">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c r="BM49" s="86">
        <f t="shared" si="143"/>
        <v>0.35514421338019181</v>
      </c>
      <c r="BN49" s="74"/>
      <c r="BO49" s="83" t="s">
        <v>474</v>
      </c>
      <c r="BP49" s="129">
        <f t="shared" ref="BP49:BW49" si="1720">SUMPRODUCT(AT324:AT330,B324:B330)/SUM(B324:B330)</f>
        <v>0.14215897767634278</v>
      </c>
      <c r="BQ49" s="129">
        <f t="shared" si="1720"/>
        <v>0.13269153818063653</v>
      </c>
      <c r="BR49" s="129">
        <f t="shared" si="1720"/>
        <v>9.9999999999999964E-2</v>
      </c>
      <c r="BS49" s="129">
        <f t="shared" si="1720"/>
        <v>0.15054457392169893</v>
      </c>
      <c r="BT49" s="129">
        <f t="shared" si="1720"/>
        <v>0.15</v>
      </c>
      <c r="BU49" s="129">
        <f t="shared" si="1720"/>
        <v>0.1128500570731364</v>
      </c>
      <c r="BV49" s="129">
        <f t="shared" si="1720"/>
        <v>9.6263713428189013E-2</v>
      </c>
      <c r="BW49" s="129">
        <f t="shared" si="1720"/>
        <v>0.23339034943218484</v>
      </c>
      <c r="BX49" s="129">
        <f t="shared" ref="BX49" si="1721">SUMPRODUCT(BB324:BB330,J324:J330)/SUM(J324:J330)</f>
        <v>0.2369133199334309</v>
      </c>
      <c r="BY49" s="129">
        <f t="shared" ref="BY49" si="1722">SUMPRODUCT(BC324:BC330,K324:K330)/SUM(K324:K330)</f>
        <v>0.10313825994148072</v>
      </c>
      <c r="BZ49" s="129">
        <f t="shared" ref="BZ49" si="1723">SUMPRODUCT(BD324:BD330,L324:L330)/SUM(L324:L330)</f>
        <v>0.26464271702746273</v>
      </c>
      <c r="CA49" s="129">
        <f t="shared" ref="CA49" si="1724">SUMPRODUCT(BE324:BE330,M324:M330)/SUM(M324:M330)</f>
        <v>0.21571428571428572</v>
      </c>
      <c r="CB49" s="129">
        <f t="shared" ref="CB49" si="1725">SUMPRODUCT(BF324:BF330,N324:N330)/SUM(N324:N330)</f>
        <v>0.21085284072544092</v>
      </c>
      <c r="CC49" s="129">
        <f t="shared" ref="CC49" si="1726">SUMPRODUCT(BG324:BG330,O324:O330)/SUM(O324:O330)</f>
        <v>0.21109985062262129</v>
      </c>
      <c r="CD49" s="129">
        <f t="shared" ref="CD49" si="1727">SUMPRODUCT(BH324:BH330,P324:P330)/SUM(P324:P330)</f>
        <v>0.28283785366362618</v>
      </c>
      <c r="CE49" s="129">
        <f t="shared" ref="CE49" si="1728">SUMPRODUCT(BI324:BI330,Q324:Q330)/SUM(Q324:Q330)</f>
        <v>0.37479799403000302</v>
      </c>
      <c r="CF49" s="129">
        <f t="shared" ref="CF49" si="1729">SUMPRODUCT(BJ324:BJ330,R324:R330)/SUM(R324:R330)</f>
        <v>0.21872290724555357</v>
      </c>
      <c r="CG49" s="129">
        <f t="shared" ref="CG49" si="1730">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257"/>
        <v>1934974.89</v>
      </c>
      <c r="DI49" s="76">
        <f t="shared" si="1258"/>
        <v>2045754.5400000003</v>
      </c>
      <c r="DJ49" s="76">
        <f t="shared" si="1259"/>
        <v>2039836.5999999992</v>
      </c>
      <c r="DK49" s="76">
        <f t="shared" si="1260"/>
        <v>2227818.0699999998</v>
      </c>
      <c r="DL49" s="76">
        <f t="shared" si="1261"/>
        <v>2314155.15</v>
      </c>
      <c r="DM49" s="76">
        <f t="shared" si="1262"/>
        <v>1363093.2693749999</v>
      </c>
      <c r="DN49" s="76">
        <f t="shared" si="1263"/>
        <v>1853362.0016666665</v>
      </c>
      <c r="DO49" s="76">
        <f t="shared" si="1264"/>
        <v>5079926.9675000003</v>
      </c>
      <c r="DP49" s="76">
        <f t="shared" si="1265"/>
        <v>6095081.5383333331</v>
      </c>
      <c r="DQ49" s="76">
        <f t="shared" si="1266"/>
        <v>2004739.0980952377</v>
      </c>
      <c r="DR49" s="76">
        <f t="shared" si="1267"/>
        <v>3597728.2887500003</v>
      </c>
      <c r="DS49" s="76">
        <f t="shared" si="1268"/>
        <v>3283965.2571428572</v>
      </c>
      <c r="DT49" s="76">
        <f t="shared" si="312"/>
        <v>3800198.007307692</v>
      </c>
      <c r="DU49" s="76">
        <f t="shared" si="69"/>
        <v>3074372.9401282049</v>
      </c>
      <c r="DV49" s="76">
        <f t="shared" si="162"/>
        <v>6854311.4958205121</v>
      </c>
      <c r="DW49" s="76">
        <f t="shared" si="163"/>
        <v>12895685.449732142</v>
      </c>
      <c r="DX49" s="76">
        <f t="shared" si="164"/>
        <v>6109885.3061355306</v>
      </c>
      <c r="DY49" s="76">
        <f t="shared" si="165"/>
        <v>9889167.7487912066</v>
      </c>
      <c r="DZ49" s="76"/>
      <c r="EA49" s="88">
        <f t="shared" si="123"/>
        <v>7764684.5881215185</v>
      </c>
      <c r="EB49" s="50"/>
      <c r="EX49" s="1"/>
    </row>
    <row r="50" spans="1:154" x14ac:dyDescent="0.15">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25"/>
      <c r="U50" s="181">
        <f t="shared" si="76"/>
        <v>3924616.2</v>
      </c>
      <c r="V50" s="68"/>
      <c r="W50" s="83" t="s">
        <v>475</v>
      </c>
      <c r="X50" s="70">
        <f t="shared" ref="X50:AE50" si="1731">SUM(B331:B337)</f>
        <v>19635070</v>
      </c>
      <c r="Y50" s="70">
        <f t="shared" si="1731"/>
        <v>13502919</v>
      </c>
      <c r="Z50" s="70">
        <f t="shared" si="1731"/>
        <v>16968223</v>
      </c>
      <c r="AA50" s="70">
        <f t="shared" si="1731"/>
        <v>10065187</v>
      </c>
      <c r="AB50" s="70">
        <f t="shared" si="1731"/>
        <v>10620836</v>
      </c>
      <c r="AC50" s="70">
        <f t="shared" si="1731"/>
        <v>15067555</v>
      </c>
      <c r="AD50" s="70">
        <f t="shared" si="1731"/>
        <v>16779521</v>
      </c>
      <c r="AE50" s="70">
        <f t="shared" si="1731"/>
        <v>13176241</v>
      </c>
      <c r="AF50" s="70">
        <f t="shared" ref="AF50" si="1732">SUM(J331:J337)</f>
        <v>20051837</v>
      </c>
      <c r="AG50" s="70">
        <f t="shared" ref="AG50" si="1733">SUM(K331:K337)</f>
        <v>21946706</v>
      </c>
      <c r="AH50" s="70">
        <f t="shared" ref="AH50" si="1734">SUM(L331:L337)</f>
        <v>15440139</v>
      </c>
      <c r="AI50" s="70">
        <f t="shared" ref="AI50" si="1735">SUM(M331:M337)</f>
        <v>15770820</v>
      </c>
      <c r="AJ50" s="70">
        <f t="shared" ref="AJ50" si="1736">SUM(N331:N337)</f>
        <v>15962996</v>
      </c>
      <c r="AK50" s="70">
        <f t="shared" ref="AK50" si="1737">SUM(O331:O337)</f>
        <v>18066895</v>
      </c>
      <c r="AL50" s="70">
        <f t="shared" ref="AL50" si="1738">SUM(P331:P337)</f>
        <v>15561024</v>
      </c>
      <c r="AM50" s="70">
        <f t="shared" ref="AM50" si="1739">SUM(Q331:Q337)</f>
        <v>33452336</v>
      </c>
      <c r="AN50" s="70">
        <f t="shared" ref="AN50" si="1740">SUM(R331:R337)</f>
        <v>25121921</v>
      </c>
      <c r="AO50" s="70">
        <f t="shared" ref="AO50" si="1741">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c r="BM50" s="86">
        <f t="shared" si="143"/>
        <v>0.32626418665211249</v>
      </c>
      <c r="BN50" s="74"/>
      <c r="BO50" s="83" t="s">
        <v>475</v>
      </c>
      <c r="BP50" s="129">
        <f t="shared" ref="BP50:BW50" si="1742">SUMPRODUCT(AT331:AT337,B331:B337)/SUM(B331:B337)</f>
        <v>0.13107677983831992</v>
      </c>
      <c r="BQ50" s="129">
        <f t="shared" si="1742"/>
        <v>0.13285742142124973</v>
      </c>
      <c r="BR50" s="129">
        <f t="shared" si="1742"/>
        <v>0.11170907536988403</v>
      </c>
      <c r="BS50" s="129">
        <f t="shared" si="1742"/>
        <v>0.14350752201623276</v>
      </c>
      <c r="BT50" s="129">
        <f t="shared" si="1742"/>
        <v>0.15</v>
      </c>
      <c r="BU50" s="129">
        <f t="shared" si="1742"/>
        <v>0.11224595949470804</v>
      </c>
      <c r="BV50" s="129">
        <f t="shared" si="1742"/>
        <v>0.11166544573391973</v>
      </c>
      <c r="BW50" s="129">
        <f t="shared" si="1742"/>
        <v>0.22472022540419534</v>
      </c>
      <c r="BX50" s="129">
        <f t="shared" ref="BX50" si="1743">SUMPRODUCT(BB331:BB337,J331:J337)/SUM(J331:J337)</f>
        <v>0.22979982154087264</v>
      </c>
      <c r="BY50" s="129">
        <f t="shared" ref="BY50" si="1744">SUMPRODUCT(BC331:BC337,K331:K337)/SUM(K331:K337)</f>
        <v>0.10381881716098991</v>
      </c>
      <c r="BZ50" s="129">
        <f t="shared" ref="BZ50" si="1745">SUMPRODUCT(BD331:BD337,L331:L337)/SUM(L331:L337)</f>
        <v>0.30251901361876771</v>
      </c>
      <c r="CA50" s="129">
        <f t="shared" ref="CA50" si="1746">SUMPRODUCT(BE331:BE337,M331:M337)/SUM(M331:M337)</f>
        <v>0.23341834340709161</v>
      </c>
      <c r="CB50" s="129">
        <f t="shared" ref="CB50" si="1747">SUMPRODUCT(BF331:BF337,N331:N337)/SUM(N331:N337)</f>
        <v>0.22974974634304235</v>
      </c>
      <c r="CC50" s="129">
        <f t="shared" ref="CC50" si="1748">SUMPRODUCT(BG331:BG337,O331:O337)/SUM(O331:O337)</f>
        <v>0.25489598040738642</v>
      </c>
      <c r="CD50" s="129">
        <f t="shared" ref="CD50" si="1749">SUMPRODUCT(BH331:BH337,P331:P337)/SUM(P331:P337)</f>
        <v>0.28977249200079008</v>
      </c>
      <c r="CE50" s="129">
        <f t="shared" ref="CE50" si="1750">SUMPRODUCT(BI331:BI337,Q331:Q337)/SUM(Q331:Q337)</f>
        <v>0.36429950015135132</v>
      </c>
      <c r="CF50" s="129">
        <f t="shared" ref="CF50" si="1751">SUMPRODUCT(BJ331:BJ337,R331:R337)/SUM(R331:R337)</f>
        <v>0.23570258939329261</v>
      </c>
      <c r="CG50" s="129">
        <f t="shared" ref="CG50" si="1752">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0</v>
      </c>
      <c r="DE50" s="88">
        <f t="shared" si="122"/>
        <v>1280461.7124147045</v>
      </c>
      <c r="DF50" s="49"/>
      <c r="DG50" s="89" t="s">
        <v>475</v>
      </c>
      <c r="DH50" s="76">
        <f t="shared" si="1257"/>
        <v>2573701.7475000001</v>
      </c>
      <c r="DI50" s="76">
        <f t="shared" si="1258"/>
        <v>1793963</v>
      </c>
      <c r="DJ50" s="76">
        <f t="shared" si="1259"/>
        <v>1895504.5019999996</v>
      </c>
      <c r="DK50" s="76">
        <f t="shared" si="1260"/>
        <v>1444430.0449999997</v>
      </c>
      <c r="DL50" s="76">
        <f t="shared" si="1261"/>
        <v>1593125.4</v>
      </c>
      <c r="DM50" s="76">
        <f t="shared" si="1262"/>
        <v>1691272.1682142857</v>
      </c>
      <c r="DN50" s="76">
        <f t="shared" si="1263"/>
        <v>1873692.6916666667</v>
      </c>
      <c r="DO50" s="76">
        <f t="shared" si="1264"/>
        <v>2960967.8475000001</v>
      </c>
      <c r="DP50" s="76">
        <f t="shared" si="1265"/>
        <v>4607908.5641666669</v>
      </c>
      <c r="DQ50" s="76">
        <f t="shared" si="1266"/>
        <v>2278481.0575000001</v>
      </c>
      <c r="DR50" s="76">
        <f t="shared" si="1267"/>
        <v>4670935.6204166664</v>
      </c>
      <c r="DS50" s="76">
        <f t="shared" si="1268"/>
        <v>3681198.6785714286</v>
      </c>
      <c r="DT50" s="76">
        <f t="shared" si="312"/>
        <v>3667494.2818749999</v>
      </c>
      <c r="DU50" s="76">
        <f t="shared" si="69"/>
        <v>4605178.9139423082</v>
      </c>
      <c r="DV50" s="76">
        <f t="shared" si="162"/>
        <v>4509156.7025641026</v>
      </c>
      <c r="DW50" s="76">
        <f t="shared" si="163"/>
        <v>12186669.283695055</v>
      </c>
      <c r="DX50" s="76">
        <f t="shared" si="164"/>
        <v>5921301.830233735</v>
      </c>
      <c r="DY50" s="76">
        <f t="shared" si="165"/>
        <v>5898814.1498458479</v>
      </c>
      <c r="DZ50" s="76"/>
      <c r="EA50" s="88">
        <f t="shared" si="123"/>
        <v>6624224.176056209</v>
      </c>
      <c r="EB50" s="50"/>
      <c r="EX50" s="1"/>
    </row>
    <row r="51" spans="1:154" x14ac:dyDescent="0.15">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25"/>
      <c r="U51" s="181">
        <f t="shared" si="76"/>
        <v>3070974.4</v>
      </c>
      <c r="V51" s="68"/>
      <c r="W51" s="83" t="s">
        <v>476</v>
      </c>
      <c r="X51" s="70">
        <f t="shared" ref="X51:AE51" si="1753">SUM(B338:B344)</f>
        <v>16924376</v>
      </c>
      <c r="Y51" s="70">
        <f t="shared" si="1753"/>
        <v>17252969</v>
      </c>
      <c r="Z51" s="70">
        <f t="shared" si="1753"/>
        <v>17247924</v>
      </c>
      <c r="AA51" s="70">
        <f t="shared" si="1753"/>
        <v>11736607</v>
      </c>
      <c r="AB51" s="70">
        <f t="shared" si="1753"/>
        <v>11317048</v>
      </c>
      <c r="AC51" s="70">
        <f t="shared" si="1753"/>
        <v>15484094</v>
      </c>
      <c r="AD51" s="70">
        <f t="shared" si="1753"/>
        <v>17147811</v>
      </c>
      <c r="AE51" s="70">
        <f t="shared" si="1753"/>
        <v>16560871</v>
      </c>
      <c r="AF51" s="70">
        <f t="shared" ref="AF51" si="1754">SUM(J338:J344)</f>
        <v>20003309</v>
      </c>
      <c r="AG51" s="70">
        <f t="shared" ref="AG51" si="1755">SUM(K338:K344)</f>
        <v>19944536</v>
      </c>
      <c r="AH51" s="70">
        <f t="shared" ref="AH51" si="1756">SUM(L338:L344)</f>
        <v>16317484</v>
      </c>
      <c r="AI51" s="70">
        <f t="shared" ref="AI51" si="1757">SUM(M338:M344)</f>
        <v>11815877</v>
      </c>
      <c r="AJ51" s="70">
        <f t="shared" ref="AJ51" si="1758">SUM(N338:N344)</f>
        <v>20479443</v>
      </c>
      <c r="AK51" s="70">
        <f t="shared" ref="AK51" si="1759">SUM(O338:O344)</f>
        <v>26246034</v>
      </c>
      <c r="AL51" s="70">
        <f t="shared" ref="AL51" si="1760">SUM(P338:P344)</f>
        <v>21915103</v>
      </c>
      <c r="AM51" s="70">
        <f t="shared" ref="AM51" si="1761">SUM(Q338:Q344)</f>
        <v>33895922</v>
      </c>
      <c r="AN51" s="70">
        <f t="shared" ref="AN51" si="1762">SUM(R338:R344)</f>
        <v>27291119</v>
      </c>
      <c r="AO51" s="70">
        <f t="shared" ref="AO51" si="1763">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c r="BM51" s="86">
        <f t="shared" si="143"/>
        <v>0.2908605224580848</v>
      </c>
      <c r="BN51" s="74"/>
      <c r="BO51" s="83" t="s">
        <v>476</v>
      </c>
      <c r="BP51" s="129">
        <f t="shared" ref="BP51:BW51" si="1764">SUMPRODUCT(AT338:AT344,B338:B344)/SUM(B338:B344)</f>
        <v>0.1459689008622829</v>
      </c>
      <c r="BQ51" s="129">
        <f t="shared" si="1764"/>
        <v>0.20816033412374799</v>
      </c>
      <c r="BR51" s="129">
        <f t="shared" si="1764"/>
        <v>0.14130015792045464</v>
      </c>
      <c r="BS51" s="129">
        <f t="shared" si="1764"/>
        <v>0.15430332079791031</v>
      </c>
      <c r="BT51" s="129">
        <f t="shared" si="1764"/>
        <v>0.17051177701110751</v>
      </c>
      <c r="BU51" s="129">
        <f t="shared" si="1764"/>
        <v>0.1343258114854293</v>
      </c>
      <c r="BV51" s="129">
        <f t="shared" si="1764"/>
        <v>0.11006765061732951</v>
      </c>
      <c r="BW51" s="129">
        <f t="shared" si="1764"/>
        <v>0.19890069147530542</v>
      </c>
      <c r="BX51" s="129">
        <f t="shared" ref="BX51" si="1765">SUMPRODUCT(BB338:BB344,J338:J344)/SUM(J338:J344)</f>
        <v>0.2181541521514789</v>
      </c>
      <c r="BY51" s="129">
        <f t="shared" ref="BY51" si="1766">SUMPRODUCT(BC338:BC344,K338:K344)/SUM(K338:K344)</f>
        <v>0.10862812539233804</v>
      </c>
      <c r="BZ51" s="129">
        <f t="shared" ref="BZ51" si="1767">SUMPRODUCT(BD338:BD344,L338:L344)/SUM(L338:L344)</f>
        <v>0.39930505518364734</v>
      </c>
      <c r="CA51" s="129">
        <f t="shared" ref="CA51" si="1768">SUMPRODUCT(BE338:BE344,M338:M344)/SUM(M338:M344)</f>
        <v>0.22624711056149283</v>
      </c>
      <c r="CB51" s="129">
        <f t="shared" ref="CB51" si="1769">SUMPRODUCT(BF338:BF344,N338:N344)/SUM(N338:N344)</f>
        <v>0.24255867688881963</v>
      </c>
      <c r="CC51" s="129">
        <f t="shared" ref="CC51" si="1770">SUMPRODUCT(BG338:BG344,O338:O344)/SUM(O338:O344)</f>
        <v>0.26269291914000009</v>
      </c>
      <c r="CD51" s="129">
        <f t="shared" ref="CD51" si="1771">SUMPRODUCT(BH338:BH344,P338:P344)/SUM(P338:P344)</f>
        <v>0.30927391555439698</v>
      </c>
      <c r="CE51" s="129">
        <f t="shared" ref="CE51" si="1772">SUMPRODUCT(BI338:BI344,Q338:Q344)/SUM(Q338:Q344)</f>
        <v>0.35594280527813804</v>
      </c>
      <c r="CF51" s="129">
        <f t="shared" ref="CF51" si="1773">SUMPRODUCT(BJ338:BJ344,R338:R344)/SUM(R338:R344)</f>
        <v>0.28802260293271703</v>
      </c>
      <c r="CG51" s="129">
        <f t="shared" ref="CG51" si="1774">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0</v>
      </c>
      <c r="DE51" s="88">
        <f t="shared" si="122"/>
        <v>893225.21843940357</v>
      </c>
      <c r="DF51" s="49"/>
      <c r="DG51" s="89" t="s">
        <v>476</v>
      </c>
      <c r="DH51" s="76">
        <f t="shared" si="1257"/>
        <v>2470432.5625</v>
      </c>
      <c r="DI51" s="76">
        <f t="shared" si="1258"/>
        <v>3591383.791666666</v>
      </c>
      <c r="DJ51" s="76">
        <f t="shared" si="1259"/>
        <v>2437134.3849999998</v>
      </c>
      <c r="DK51" s="76">
        <f t="shared" si="1260"/>
        <v>1810997.4349999998</v>
      </c>
      <c r="DL51" s="76">
        <f t="shared" si="1261"/>
        <v>1929689.9650000001</v>
      </c>
      <c r="DM51" s="76">
        <f t="shared" si="1262"/>
        <v>2079913.4916666669</v>
      </c>
      <c r="DN51" s="76">
        <f t="shared" si="1263"/>
        <v>1887419.2699999998</v>
      </c>
      <c r="DO51" s="76">
        <f t="shared" si="1264"/>
        <v>3293968.6933333329</v>
      </c>
      <c r="DP51" s="76">
        <f t="shared" si="1265"/>
        <v>4363804.9151190473</v>
      </c>
      <c r="DQ51" s="76">
        <f t="shared" si="1266"/>
        <v>2166537.5575000001</v>
      </c>
      <c r="DR51" s="76">
        <f t="shared" si="1267"/>
        <v>6515653.8490782827</v>
      </c>
      <c r="DS51" s="76">
        <f t="shared" si="1268"/>
        <v>2673308.0300000003</v>
      </c>
      <c r="DT51" s="76">
        <f t="shared" si="312"/>
        <v>4967466.5974999992</v>
      </c>
      <c r="DU51" s="76">
        <f t="shared" si="69"/>
        <v>6894647.2873076936</v>
      </c>
      <c r="DV51" s="76">
        <f t="shared" si="162"/>
        <v>6777769.714587912</v>
      </c>
      <c r="DW51" s="76">
        <f t="shared" si="163"/>
        <v>12065009.564168956</v>
      </c>
      <c r="DX51" s="76">
        <f t="shared" si="164"/>
        <v>7860459.1313265292</v>
      </c>
      <c r="DY51" s="76">
        <f t="shared" si="165"/>
        <v>11154824.890833335</v>
      </c>
      <c r="DZ51" s="76"/>
      <c r="EA51" s="88">
        <f t="shared" si="123"/>
        <v>8950542.1176448856</v>
      </c>
      <c r="EB51" s="50"/>
      <c r="EX51" s="1"/>
    </row>
    <row r="52" spans="1:154" x14ac:dyDescent="0.15">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c r="U52" s="181">
        <f t="shared" si="76"/>
        <v>3044463.2</v>
      </c>
      <c r="V52" s="68"/>
      <c r="W52" s="83" t="s">
        <v>477</v>
      </c>
      <c r="X52" s="70">
        <f t="shared" ref="X52:AE52" si="1775">SUM(B345:B351)</f>
        <v>20298630</v>
      </c>
      <c r="Y52" s="70">
        <f t="shared" si="1775"/>
        <v>15193032</v>
      </c>
      <c r="Z52" s="70">
        <f t="shared" si="1775"/>
        <v>20035000</v>
      </c>
      <c r="AA52" s="70">
        <f t="shared" si="1775"/>
        <v>11827831</v>
      </c>
      <c r="AB52" s="70">
        <f t="shared" si="1775"/>
        <v>10386955</v>
      </c>
      <c r="AC52" s="70">
        <f t="shared" si="1775"/>
        <v>17928027</v>
      </c>
      <c r="AD52" s="70">
        <f t="shared" si="1775"/>
        <v>13694416</v>
      </c>
      <c r="AE52" s="70">
        <f t="shared" si="1775"/>
        <v>12040017</v>
      </c>
      <c r="AF52" s="70">
        <f t="shared" ref="AF52" si="1776">SUM(J345:J351)</f>
        <v>20270113</v>
      </c>
      <c r="AG52" s="70">
        <f t="shared" ref="AG52" si="1777">SUM(K345:K351)</f>
        <v>20663298</v>
      </c>
      <c r="AH52" s="70">
        <f t="shared" ref="AH52" si="1778">SUM(L345:L351)</f>
        <v>18403752</v>
      </c>
      <c r="AI52" s="70">
        <f t="shared" ref="AI52" si="1779">SUM(M345:M351)</f>
        <v>18346943</v>
      </c>
      <c r="AJ52" s="70">
        <f t="shared" ref="AJ52" si="1780">SUM(N345:N351)</f>
        <v>27192475</v>
      </c>
      <c r="AK52" s="70">
        <f t="shared" ref="AK52" si="1781">SUM(O345:O351)</f>
        <v>31700221</v>
      </c>
      <c r="AL52" s="70">
        <f t="shared" ref="AL52" si="1782">SUM(P345:P351)</f>
        <v>23567009</v>
      </c>
      <c r="AM52" s="70">
        <f t="shared" ref="AM52" si="1783">SUM(Q345:Q351)</f>
        <v>33961805</v>
      </c>
      <c r="AN52" s="70">
        <f t="shared" ref="AN52" si="1784">SUM(R345:R351)</f>
        <v>28720732</v>
      </c>
      <c r="AO52" s="70">
        <f t="shared" ref="AO52" si="1785">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c r="BM52" s="86">
        <f t="shared" si="143"/>
        <v>0.29933715642071385</v>
      </c>
      <c r="BN52" s="74"/>
      <c r="BO52" s="83" t="s">
        <v>477</v>
      </c>
      <c r="BP52" s="129">
        <f t="shared" ref="BP52:BW52" si="1786">SUMPRODUCT(AT345:AT351,B345:B351)/SUM(B345:B351)</f>
        <v>0.17106624465366807</v>
      </c>
      <c r="BQ52" s="129">
        <f t="shared" si="1786"/>
        <v>0.26605956573977307</v>
      </c>
      <c r="BR52" s="129">
        <f t="shared" si="1786"/>
        <v>0.13928861442475665</v>
      </c>
      <c r="BS52" s="129">
        <f t="shared" si="1786"/>
        <v>0.25394603456880643</v>
      </c>
      <c r="BT52" s="129">
        <f t="shared" si="1786"/>
        <v>0.23023060054655092</v>
      </c>
      <c r="BU52" s="129">
        <f t="shared" si="1786"/>
        <v>0.17975600563854571</v>
      </c>
      <c r="BV52" s="129">
        <f t="shared" si="1786"/>
        <v>0.12302966065389961</v>
      </c>
      <c r="BW52" s="129">
        <f t="shared" si="1786"/>
        <v>0.25197394904010517</v>
      </c>
      <c r="BX52" s="129">
        <f t="shared" ref="BX52" si="1787">SUMPRODUCT(BB345:BB351,J345:J351)/SUM(J345:J351)</f>
        <v>0.27997899195233894</v>
      </c>
      <c r="BY52" s="129">
        <f t="shared" ref="BY52" si="1788">SUMPRODUCT(BC345:BC351,K345:K351)/SUM(K345:K351)</f>
        <v>0.13077855674345887</v>
      </c>
      <c r="BZ52" s="129">
        <f t="shared" ref="BZ52" si="1789">SUMPRODUCT(BD345:BD351,L345:L351)/SUM(L345:L351)</f>
        <v>0.46633905962490696</v>
      </c>
      <c r="CA52" s="129">
        <f t="shared" ref="CA52" si="1790">SUMPRODUCT(BE345:BE351,M345:M351)/SUM(M345:M351)</f>
        <v>0.30200286951658067</v>
      </c>
      <c r="CB52" s="129">
        <f t="shared" ref="CB52" si="1791">SUMPRODUCT(BF345:BF351,N345:N351)/SUM(N345:N351)</f>
        <v>0.26242155004892587</v>
      </c>
      <c r="CC52" s="129">
        <f t="shared" ref="CC52" si="1792">SUMPRODUCT(BG345:BG351,O345:O351)/SUM(O345:O351)</f>
        <v>0.30098385545736106</v>
      </c>
      <c r="CD52" s="129">
        <f t="shared" ref="CD52" si="1793">SUMPRODUCT(BH345:BH351,P345:P351)/SUM(P345:P351)</f>
        <v>0.30540995145983901</v>
      </c>
      <c r="CE52" s="129">
        <f t="shared" ref="CE52" si="1794">SUMPRODUCT(BI345:BI351,Q345:Q351)/SUM(Q345:Q351)</f>
        <v>0.36396293999620299</v>
      </c>
      <c r="CF52" s="129">
        <f t="shared" ref="CF52" si="1795">SUMPRODUCT(BJ345:BJ351,R345:R351)/SUM(R345:R351)</f>
        <v>0.33594900606809719</v>
      </c>
      <c r="CG52" s="129">
        <f t="shared" ref="CG52" si="1796">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0</v>
      </c>
      <c r="DE52" s="88">
        <f t="shared" si="122"/>
        <v>911320.95711550699</v>
      </c>
      <c r="DF52" s="49"/>
      <c r="DG52" s="89" t="s">
        <v>477</v>
      </c>
      <c r="DH52" s="76">
        <f t="shared" si="1257"/>
        <v>3472410.4057142865</v>
      </c>
      <c r="DI52" s="76">
        <f t="shared" si="1258"/>
        <v>4042251.4961904758</v>
      </c>
      <c r="DJ52" s="76">
        <f t="shared" si="1259"/>
        <v>2790647.3899999997</v>
      </c>
      <c r="DK52" s="76">
        <f t="shared" si="1260"/>
        <v>3003630.7800000003</v>
      </c>
      <c r="DL52" s="76">
        <f t="shared" si="1261"/>
        <v>2391394.8874999997</v>
      </c>
      <c r="DM52" s="76">
        <f t="shared" si="1262"/>
        <v>3222670.5225</v>
      </c>
      <c r="DN52" s="76">
        <f t="shared" si="1263"/>
        <v>1684819.3533333333</v>
      </c>
      <c r="DO52" s="76">
        <f t="shared" si="1264"/>
        <v>3033770.63</v>
      </c>
      <c r="DP52" s="76">
        <f t="shared" si="1265"/>
        <v>5675205.8045000006</v>
      </c>
      <c r="DQ52" s="76">
        <f t="shared" si="1266"/>
        <v>2702316.29</v>
      </c>
      <c r="DR52" s="76">
        <f t="shared" si="1267"/>
        <v>8582388.401250001</v>
      </c>
      <c r="DS52" s="76">
        <f t="shared" si="1268"/>
        <v>5540829.4328571428</v>
      </c>
      <c r="DT52" s="76">
        <f t="shared" si="312"/>
        <v>7135891.4391666651</v>
      </c>
      <c r="DU52" s="76">
        <f t="shared" si="69"/>
        <v>9541254.7354304008</v>
      </c>
      <c r="DV52" s="76">
        <f t="shared" si="162"/>
        <v>7197599.0747435894</v>
      </c>
      <c r="DW52" s="76">
        <f t="shared" si="163"/>
        <v>12360838.395377748</v>
      </c>
      <c r="DX52" s="76">
        <f t="shared" si="164"/>
        <v>9648701.3689481933</v>
      </c>
      <c r="DY52" s="76">
        <f t="shared" si="165"/>
        <v>11353559.246153846</v>
      </c>
      <c r="DZ52" s="76"/>
      <c r="EA52" s="88">
        <f t="shared" si="123"/>
        <v>10020390.564130755</v>
      </c>
      <c r="EB52" s="50"/>
      <c r="EX52" s="1"/>
    </row>
    <row r="53" spans="1:154" x14ac:dyDescent="0.15">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c r="U53" s="181">
        <f t="shared" si="76"/>
        <v>2556495.7999999998</v>
      </c>
      <c r="V53" s="68"/>
      <c r="W53" s="83" t="s">
        <v>478</v>
      </c>
      <c r="X53" s="70">
        <f t="shared" ref="X53:AF53" si="1797">SUM(B352:B358)</f>
        <v>19303273</v>
      </c>
      <c r="Y53" s="70">
        <f t="shared" si="1797"/>
        <v>15300154</v>
      </c>
      <c r="Z53" s="70">
        <f t="shared" si="1797"/>
        <v>18083911</v>
      </c>
      <c r="AA53" s="70">
        <f t="shared" si="1797"/>
        <v>12552110</v>
      </c>
      <c r="AB53" s="70">
        <f t="shared" si="1797"/>
        <v>14408497</v>
      </c>
      <c r="AC53" s="70">
        <f t="shared" si="1797"/>
        <v>17481763</v>
      </c>
      <c r="AD53" s="70">
        <f t="shared" si="1797"/>
        <v>14187170</v>
      </c>
      <c r="AE53" s="70">
        <f t="shared" si="1797"/>
        <v>11293753</v>
      </c>
      <c r="AF53" s="70">
        <f t="shared" si="1797"/>
        <v>17396380</v>
      </c>
      <c r="AG53" s="70">
        <f t="shared" ref="AG53" si="1798">SUM(K352:K358)</f>
        <v>15771150</v>
      </c>
      <c r="AH53" s="70">
        <f t="shared" ref="AH53" si="1799">SUM(L352:L358)</f>
        <v>17469601</v>
      </c>
      <c r="AI53" s="70">
        <f t="shared" ref="AI53" si="1800">SUM(M352:M358)</f>
        <v>18043707</v>
      </c>
      <c r="AJ53" s="70">
        <f t="shared" ref="AJ53" si="1801">SUM(N352:N358)</f>
        <v>21648124</v>
      </c>
      <c r="AK53" s="70">
        <f t="shared" ref="AK53" si="1802">SUM(O352:O358)</f>
        <v>25796690</v>
      </c>
      <c r="AL53" s="70">
        <f t="shared" ref="AL53" si="1803">SUM(P352:P358)</f>
        <v>29599837</v>
      </c>
      <c r="AM53" s="70">
        <f t="shared" ref="AM53" si="1804">SUM(Q352:Q358)</f>
        <v>29598210</v>
      </c>
      <c r="AN53" s="70">
        <f t="shared" ref="AN53" si="1805">SUM(R352:R358)</f>
        <v>30333110</v>
      </c>
      <c r="AO53" s="70">
        <f t="shared" ref="AO53" si="1806">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c r="BM53" s="86">
        <f t="shared" si="143"/>
        <v>0.40672562623322456</v>
      </c>
      <c r="BN53" s="74"/>
      <c r="BO53" s="83" t="s">
        <v>478</v>
      </c>
      <c r="BP53" s="129">
        <f t="shared" ref="BP53:BX53" si="1807">SUMPRODUCT(AT352:AT358,B352:B358)/SUM(B352:B358)</f>
        <v>0.17371815827739237</v>
      </c>
      <c r="BQ53" s="129">
        <f t="shared" si="1807"/>
        <v>0.30421745493542091</v>
      </c>
      <c r="BR53" s="129">
        <f t="shared" si="1807"/>
        <v>0.17965388891026629</v>
      </c>
      <c r="BS53" s="129">
        <f t="shared" si="1807"/>
        <v>0.33478238326219506</v>
      </c>
      <c r="BT53" s="129">
        <f t="shared" si="1807"/>
        <v>0.36203517479998093</v>
      </c>
      <c r="BU53" s="129">
        <f t="shared" si="1807"/>
        <v>0.19961190251044281</v>
      </c>
      <c r="BV53" s="129">
        <f t="shared" si="1807"/>
        <v>0.15143731648618672</v>
      </c>
      <c r="BW53" s="129">
        <f t="shared" si="1807"/>
        <v>0.42784725974911381</v>
      </c>
      <c r="BX53" s="129">
        <f t="shared" si="1807"/>
        <v>0.38982753733822784</v>
      </c>
      <c r="BY53" s="129">
        <f t="shared" ref="BY53" si="1808">SUMPRODUCT(BC352:BC358,K352:K358)/SUM(K352:K358)</f>
        <v>0.15000000000000002</v>
      </c>
      <c r="BZ53" s="129">
        <f t="shared" ref="BZ53" si="1809">SUMPRODUCT(BD352:BD358,L352:L358)/SUM(L352:L358)</f>
        <v>0.50329848913983921</v>
      </c>
      <c r="CA53" s="129">
        <f t="shared" ref="CA53" si="1810">SUMPRODUCT(BE352:BE358,M352:M358)/SUM(M352:M358)</f>
        <v>0.34864537423188341</v>
      </c>
      <c r="CB53" s="129">
        <f t="shared" ref="CB53" si="1811">SUMPRODUCT(BF352:BF358,N352:N358)/SUM(N352:N358)</f>
        <v>0.29046931936868475</v>
      </c>
      <c r="CC53" s="129">
        <f t="shared" ref="CC53" si="1812">SUMPRODUCT(BG352:BG358,O352:O358)/SUM(O352:O358)</f>
        <v>0.36362953950287225</v>
      </c>
      <c r="CD53" s="129">
        <f t="shared" ref="CD53" si="1813">SUMPRODUCT(BH352:BH358,P352:P358)/SUM(P352:P358)</f>
        <v>0.32914111520461903</v>
      </c>
      <c r="CE53" s="129">
        <f t="shared" ref="CE53" si="1814">SUMPRODUCT(BI352:BI358,Q352:Q358)/SUM(Q352:Q358)</f>
        <v>0.36415564313333831</v>
      </c>
      <c r="CF53" s="129">
        <f t="shared" ref="CF53" si="1815">SUMPRODUCT(BJ352:BJ358,R352:R358)/SUM(R352:R358)</f>
        <v>0.36837418124910409</v>
      </c>
      <c r="CG53" s="129">
        <f t="shared" ref="CG53" si="1816">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0</v>
      </c>
      <c r="DE53" s="88">
        <f t="shared" si="122"/>
        <v>1039792.3552176084</v>
      </c>
      <c r="DF53" s="49"/>
      <c r="DG53" s="89" t="s">
        <v>478</v>
      </c>
      <c r="DH53" s="76">
        <f t="shared" si="1257"/>
        <v>3353329.0342857148</v>
      </c>
      <c r="DI53" s="76">
        <f t="shared" si="1258"/>
        <v>4654573.91</v>
      </c>
      <c r="DJ53" s="76">
        <f t="shared" si="1259"/>
        <v>3248844.9378571426</v>
      </c>
      <c r="DK53" s="76">
        <f t="shared" si="1260"/>
        <v>4202225.3007692313</v>
      </c>
      <c r="DL53" s="76">
        <f t="shared" si="1261"/>
        <v>5216382.7300000004</v>
      </c>
      <c r="DM53" s="76">
        <f t="shared" si="1262"/>
        <v>3489567.9716666662</v>
      </c>
      <c r="DN53" s="76">
        <f t="shared" si="1263"/>
        <v>2148466.9533333336</v>
      </c>
      <c r="DO53" s="76">
        <f t="shared" si="1264"/>
        <v>4832001.2733333334</v>
      </c>
      <c r="DP53" s="76">
        <f t="shared" si="1265"/>
        <v>6781587.9740000004</v>
      </c>
      <c r="DQ53" s="76">
        <f t="shared" si="1266"/>
        <v>2365672.5000000005</v>
      </c>
      <c r="DR53" s="76">
        <f t="shared" si="1267"/>
        <v>8792423.7891758233</v>
      </c>
      <c r="DS53" s="76">
        <f t="shared" si="1268"/>
        <v>6290854.9795454545</v>
      </c>
      <c r="DT53" s="76">
        <f t="shared" si="312"/>
        <v>6288115.8438888891</v>
      </c>
      <c r="DU53" s="76">
        <f t="shared" si="69"/>
        <v>9380438.5053983498</v>
      </c>
      <c r="DV53" s="76">
        <f t="shared" si="162"/>
        <v>9742523.3600549456</v>
      </c>
      <c r="DW53" s="76">
        <f t="shared" si="163"/>
        <v>10778355.198145606</v>
      </c>
      <c r="DX53" s="76">
        <f t="shared" si="164"/>
        <v>11173934.560989011</v>
      </c>
      <c r="DY53" s="76">
        <f t="shared" si="165"/>
        <v>17164248.241794869</v>
      </c>
      <c r="DZ53" s="76"/>
      <c r="EA53" s="88">
        <f t="shared" si="123"/>
        <v>11647899.973276556</v>
      </c>
      <c r="EB53" s="50"/>
      <c r="EX53" s="1"/>
    </row>
    <row r="54" spans="1:154" x14ac:dyDescent="0.15">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c r="U54" s="181">
        <f t="shared" si="76"/>
        <v>4904987.5999999996</v>
      </c>
      <c r="V54" s="68"/>
      <c r="W54" s="92" t="s">
        <v>479</v>
      </c>
      <c r="X54" s="70">
        <f t="shared" ref="X54:AF54" si="1817">SUM(B359:B367)</f>
        <v>18506030</v>
      </c>
      <c r="Y54" s="70">
        <f t="shared" si="1817"/>
        <v>15742702</v>
      </c>
      <c r="Z54" s="70">
        <f t="shared" si="1817"/>
        <v>22336046</v>
      </c>
      <c r="AA54" s="70">
        <f t="shared" si="1817"/>
        <v>16546305</v>
      </c>
      <c r="AB54" s="70">
        <f t="shared" si="1817"/>
        <v>14660112</v>
      </c>
      <c r="AC54" s="70">
        <f t="shared" si="1817"/>
        <v>16779668</v>
      </c>
      <c r="AD54" s="70">
        <f t="shared" si="1817"/>
        <v>21010053</v>
      </c>
      <c r="AE54" s="70">
        <f t="shared" si="1817"/>
        <v>20709454</v>
      </c>
      <c r="AF54" s="70">
        <f t="shared" si="1817"/>
        <v>18677846</v>
      </c>
      <c r="AG54" s="70">
        <f t="shared" ref="AG54" si="1818">SUM(K359:K367)</f>
        <v>44701233</v>
      </c>
      <c r="AH54" s="70">
        <f t="shared" ref="AH54" si="1819">SUM(L359:L367)</f>
        <v>38697368</v>
      </c>
      <c r="AI54" s="70">
        <f t="shared" ref="AI54" si="1820">SUM(M359:M367)</f>
        <v>21255515</v>
      </c>
      <c r="AJ54" s="70">
        <f t="shared" ref="AJ54" si="1821">SUM(N359:N367)</f>
        <v>25615289</v>
      </c>
      <c r="AK54" s="70">
        <f t="shared" ref="AK54" si="1822">SUM(O359:O367)</f>
        <v>26778835</v>
      </c>
      <c r="AL54" s="70">
        <f t="shared" ref="AL54" si="1823">SUM(P359:P367)</f>
        <v>35617799</v>
      </c>
      <c r="AM54" s="70">
        <f t="shared" ref="AM54" si="1824">SUM(Q359:Q367)</f>
        <v>39301126</v>
      </c>
      <c r="AN54" s="70">
        <f t="shared" ref="AN54" si="1825">SUM(R359:R367)</f>
        <v>29202934</v>
      </c>
      <c r="AO54" s="70">
        <f t="shared" ref="AO54" si="1826">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c r="BM54" s="86">
        <f t="shared" si="143"/>
        <v>0.3968118107995674</v>
      </c>
      <c r="BN54" s="74"/>
      <c r="BO54" s="92" t="s">
        <v>479</v>
      </c>
      <c r="BP54" s="129">
        <f t="shared" ref="BP54:BX54" si="1827">SUMPRODUCT(AT359:AT367,B359:B367)/SUM(B359:B367)</f>
        <v>0.16641820580463054</v>
      </c>
      <c r="BQ54" s="129">
        <f t="shared" si="1827"/>
        <v>0.32992837908850292</v>
      </c>
      <c r="BR54" s="129">
        <f t="shared" si="1827"/>
        <v>0.18697311914561782</v>
      </c>
      <c r="BS54" s="129">
        <f t="shared" si="1827"/>
        <v>0.33688200372785998</v>
      </c>
      <c r="BT54" s="129">
        <f t="shared" si="1827"/>
        <v>0.36332044461870416</v>
      </c>
      <c r="BU54" s="129">
        <f t="shared" si="1827"/>
        <v>0.19739429114307805</v>
      </c>
      <c r="BV54" s="129">
        <f t="shared" si="1827"/>
        <v>0.17666666666666667</v>
      </c>
      <c r="BW54" s="129">
        <f t="shared" si="1827"/>
        <v>0.48252653176338361</v>
      </c>
      <c r="BX54" s="129">
        <f t="shared" si="1827"/>
        <v>0.4455980257305901</v>
      </c>
      <c r="BY54" s="129">
        <f t="shared" ref="BY54" si="1828">SUMPRODUCT(BC359:BC367,K359:K367)/SUM(K359:K367)</f>
        <v>0.19651984923995275</v>
      </c>
      <c r="BZ54" s="129">
        <f t="shared" ref="BZ54" si="1829">SUMPRODUCT(BD359:BD367,L359:L367)/SUM(L359:L367)</f>
        <v>0.48544934129082007</v>
      </c>
      <c r="CA54" s="129">
        <f t="shared" ref="CA54" si="1830">SUMPRODUCT(BE359:BE367,M359:M367)/SUM(M359:M367)</f>
        <v>0.37376148453707192</v>
      </c>
      <c r="CB54" s="129">
        <f t="shared" ref="CB54" si="1831">SUMPRODUCT(BF359:BF367,N359:N367)/SUM(N359:N367)</f>
        <v>0.30172727718224651</v>
      </c>
      <c r="CC54" s="129">
        <f t="shared" ref="CC54" si="1832">SUMPRODUCT(BG359:BG367,O359:O367)/SUM(O359:O367)</f>
        <v>0.35594771556918003</v>
      </c>
      <c r="CD54" s="129">
        <f t="shared" ref="CD54" si="1833">SUMPRODUCT(BH359:BH367,P359:P367)/SUM(P359:P367)</f>
        <v>0.36735417864880071</v>
      </c>
      <c r="CE54" s="129">
        <f t="shared" ref="CE54" si="1834">SUMPRODUCT(BI359:BI367,Q359:Q367)/SUM(Q359:Q367)</f>
        <v>0.36361822451626175</v>
      </c>
      <c r="CF54" s="129">
        <f t="shared" ref="CF54" si="1835">SUMPRODUCT(BJ359:BJ367,R359:R367)/SUM(R359:R367)</f>
        <v>0.3870423270191275</v>
      </c>
      <c r="CG54" s="129">
        <f t="shared" ref="CG54" si="1836">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0</v>
      </c>
      <c r="DE54" s="88">
        <f t="shared" si="122"/>
        <v>1946357.0115054243</v>
      </c>
      <c r="DF54" s="49"/>
      <c r="DG54" s="93" t="s">
        <v>479</v>
      </c>
      <c r="DH54" s="76">
        <f t="shared" ref="DH54:DS54" si="1837">BP54*X54</f>
        <v>3079740.3091666671</v>
      </c>
      <c r="DI54" s="76">
        <f t="shared" si="1837"/>
        <v>5193964.1533333333</v>
      </c>
      <c r="DJ54" s="76">
        <f t="shared" si="1837"/>
        <v>4176240.1900000004</v>
      </c>
      <c r="DK54" s="76">
        <f t="shared" si="1837"/>
        <v>5574152.3826923082</v>
      </c>
      <c r="DL54" s="76">
        <f t="shared" si="1837"/>
        <v>5326318.41</v>
      </c>
      <c r="DM54" s="76">
        <f t="shared" si="1837"/>
        <v>3312210.6704761903</v>
      </c>
      <c r="DN54" s="76">
        <f t="shared" si="1837"/>
        <v>3711776.03</v>
      </c>
      <c r="DO54" s="76">
        <f t="shared" si="1837"/>
        <v>9992861.0133333318</v>
      </c>
      <c r="DP54" s="76">
        <f t="shared" si="1837"/>
        <v>8322811.3024999993</v>
      </c>
      <c r="DQ54" s="76">
        <f t="shared" si="1837"/>
        <v>8784679.5700000003</v>
      </c>
      <c r="DR54" s="76">
        <f t="shared" si="1837"/>
        <v>18785611.80528846</v>
      </c>
      <c r="DS54" s="76">
        <f t="shared" si="1837"/>
        <v>7944492.841</v>
      </c>
      <c r="DT54" s="76">
        <f t="shared" si="312"/>
        <v>7728831.4042063504</v>
      </c>
      <c r="DU54" s="76">
        <f t="shared" si="69"/>
        <v>9531865.1438540034</v>
      </c>
      <c r="DV54" s="76">
        <f t="shared" si="162"/>
        <v>13084347.296923075</v>
      </c>
      <c r="DW54" s="76">
        <f t="shared" si="163"/>
        <v>14290605.657609891</v>
      </c>
      <c r="DX54" s="76">
        <f t="shared" si="164"/>
        <v>11302771.531145997</v>
      </c>
      <c r="DY54" s="76">
        <f t="shared" si="165"/>
        <v>24486610.312637363</v>
      </c>
      <c r="DZ54" s="76"/>
      <c r="EA54" s="88">
        <f t="shared" si="123"/>
        <v>14539239.988434067</v>
      </c>
      <c r="EB54" s="50"/>
      <c r="EX54" s="1"/>
    </row>
    <row r="55" spans="1:154" x14ac:dyDescent="0.15">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c r="BM55" s="86">
        <f t="shared" si="143"/>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15">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c r="BM56" s="86">
        <f t="shared" si="143"/>
        <v>0.34455829104624686</v>
      </c>
      <c r="BN56" s="74"/>
      <c r="BO56" s="195" t="s">
        <v>710</v>
      </c>
      <c r="BP56" s="195"/>
      <c r="BQ56" s="195"/>
      <c r="BR56" s="195"/>
      <c r="BS56" s="195"/>
      <c r="BT56" s="195"/>
      <c r="BU56" s="195"/>
      <c r="BV56" s="195"/>
      <c r="BW56" s="195"/>
      <c r="BX56" s="195"/>
      <c r="BY56" s="195"/>
      <c r="BZ56" s="195"/>
      <c r="CA56" s="195"/>
      <c r="CB56" s="195"/>
      <c r="CC56" s="195"/>
      <c r="CD56" s="195"/>
      <c r="CE56" s="195"/>
      <c r="CF56" s="195"/>
      <c r="CG56" s="195"/>
      <c r="CH56" s="195"/>
      <c r="CI56" s="195"/>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15">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c r="BM57" s="86">
        <f t="shared" si="143"/>
        <v>0.35502775415679066</v>
      </c>
      <c r="BN57" s="74"/>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0</v>
      </c>
      <c r="DE57" s="88">
        <f t="shared" si="122"/>
        <v>1769394.8477550014</v>
      </c>
      <c r="DF57" s="85"/>
      <c r="DG57" s="85"/>
      <c r="EX57" s="1"/>
    </row>
    <row r="58" spans="1:154" x14ac:dyDescent="0.15">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25"/>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c r="BM58" s="86">
        <f t="shared" si="143"/>
        <v>0.30275698376822813</v>
      </c>
      <c r="BN58" s="74"/>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0</v>
      </c>
      <c r="DE58" s="88">
        <f t="shared" si="122"/>
        <v>1325639.9821565934</v>
      </c>
      <c r="DF58" s="85"/>
      <c r="DG58" s="85"/>
      <c r="EX58" s="1"/>
    </row>
    <row r="59" spans="1:154" x14ac:dyDescent="0.15">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c r="BM59" s="86">
        <f t="shared" si="143"/>
        <v>0.3832920446453798</v>
      </c>
      <c r="BN59" s="74"/>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0</v>
      </c>
      <c r="DE59" s="88">
        <f t="shared" si="122"/>
        <v>1061505.4699988347</v>
      </c>
      <c r="DF59" s="85"/>
      <c r="DG59" s="85"/>
      <c r="EX59" s="1"/>
    </row>
    <row r="60" spans="1:154" x14ac:dyDescent="0.15">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c r="BM60" s="86">
        <f t="shared" si="143"/>
        <v>0.4046673898536271</v>
      </c>
      <c r="BN60" s="74"/>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0</v>
      </c>
      <c r="DE60" s="88">
        <f t="shared" si="122"/>
        <v>1546507.5708527721</v>
      </c>
      <c r="DF60" s="85"/>
      <c r="DG60" s="85"/>
      <c r="EX60" s="1"/>
    </row>
    <row r="61" spans="1:154" x14ac:dyDescent="0.15">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c r="BM61" s="86">
        <f t="shared" si="143"/>
        <v>0.39882028352658927</v>
      </c>
      <c r="BN61" s="74"/>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0</v>
      </c>
      <c r="DE61" s="88">
        <f t="shared" si="122"/>
        <v>1930905.5519661736</v>
      </c>
      <c r="DF61" s="85"/>
      <c r="DG61" s="85"/>
      <c r="EX61" s="1"/>
    </row>
    <row r="62" spans="1:154" x14ac:dyDescent="0.15">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c r="BM62" s="86">
        <f t="shared" si="143"/>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15">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c r="BM63" s="86">
        <f t="shared" si="143"/>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15">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25"/>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c r="BM64" s="86">
        <f t="shared" si="143"/>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0</v>
      </c>
      <c r="DE64" s="88">
        <f t="shared" si="122"/>
        <v>1228128.7765210117</v>
      </c>
      <c r="DF64" s="85"/>
      <c r="DG64" s="96"/>
      <c r="EX64" s="1"/>
    </row>
    <row r="65" spans="1:154" x14ac:dyDescent="0.15">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c r="BM65" s="86">
        <f t="shared" si="143"/>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0</v>
      </c>
      <c r="DE65" s="88">
        <f t="shared" si="122"/>
        <v>1654896.4228840449</v>
      </c>
      <c r="DF65" s="85"/>
      <c r="EX65" s="1"/>
    </row>
    <row r="66" spans="1:154" x14ac:dyDescent="0.15">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c r="BM66" s="86">
        <f t="shared" si="143"/>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0</v>
      </c>
      <c r="DE66" s="88">
        <f t="shared" si="122"/>
        <v>1217215.3766330422</v>
      </c>
      <c r="DF66" s="85"/>
      <c r="EX66" s="1"/>
    </row>
    <row r="67" spans="1:154" x14ac:dyDescent="0.15">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c r="BM67" s="86">
        <f t="shared" si="143"/>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38">B67*AT67</f>
        <v>865214.44499999995</v>
      </c>
      <c r="CM67" s="76">
        <f t="shared" ref="CM67:CM130" si="1839">C67*AU67</f>
        <v>1126243.5799999998</v>
      </c>
      <c r="CN67" s="76">
        <f t="shared" ref="CN67:CN130" si="1840">D67*AV67</f>
        <v>932446.81166666665</v>
      </c>
      <c r="CO67" s="76">
        <f t="shared" ref="CO67:CO130" si="1841">E67*AW67</f>
        <v>1144385.4566666665</v>
      </c>
      <c r="CP67" s="76">
        <f t="shared" ref="CP67:CP130" si="1842">F67*AX67</f>
        <v>319398.61818181822</v>
      </c>
      <c r="CQ67" s="76">
        <f t="shared" ref="CQ67:CQ130" si="1843">G67*AY67</f>
        <v>720060.75000000012</v>
      </c>
      <c r="CR67" s="76">
        <f t="shared" ref="CR67:CR130" si="1844">H67*AZ67</f>
        <v>2606736.9033333338</v>
      </c>
      <c r="CS67" s="76">
        <f t="shared" ref="CS67:CS130" si="1845">I67*BA67</f>
        <v>1234643.3723076924</v>
      </c>
      <c r="CT67" s="76">
        <f t="shared" ref="CT67:CT130" si="1846">J67*BB67</f>
        <v>1078974.7319999998</v>
      </c>
      <c r="CU67" s="76">
        <f t="shared" ref="CU67:CU130" si="1847">K67*BC67</f>
        <v>1457209.3145299146</v>
      </c>
      <c r="CV67" s="76">
        <f t="shared" ref="CV67:CV130" si="1848">L67*BD67</f>
        <v>1487005.7424999999</v>
      </c>
      <c r="CW67" s="76">
        <f t="shared" ref="CW67:CW130" si="1849">M67*BE67</f>
        <v>633743.5974640745</v>
      </c>
      <c r="CX67" s="76">
        <f t="shared" ref="CX67:CX130" si="1850">N67*BF67</f>
        <v>782250.70000000007</v>
      </c>
      <c r="CY67" s="76">
        <f t="shared" ref="CY67:CY130" si="1851">O67*BG67</f>
        <v>866618.77500000002</v>
      </c>
      <c r="CZ67" s="76">
        <f t="shared" ref="CZ67:CZ130" si="1852">P67*BH67</f>
        <v>474566.24912087905</v>
      </c>
      <c r="DA67" s="76">
        <f t="shared" ref="DA67:DA130" si="1853">Q67*BI67</f>
        <v>0</v>
      </c>
      <c r="DB67" s="76">
        <f t="shared" ref="DB67:DB130" si="1854">R67*BJ67</f>
        <v>2857870.9805579036</v>
      </c>
      <c r="DC67" s="76">
        <f t="shared" ref="DC67:DD130" si="1855">S67*BK67</f>
        <v>4799752.1271428578</v>
      </c>
      <c r="DD67" s="76">
        <f t="shared" si="1855"/>
        <v>0</v>
      </c>
      <c r="DE67" s="88">
        <f t="shared" si="122"/>
        <v>1799761.626364328</v>
      </c>
      <c r="DF67" s="85"/>
      <c r="EX67" s="1"/>
    </row>
    <row r="68" spans="1:154" x14ac:dyDescent="0.15">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c r="U68" s="181">
        <f t="shared" ref="U68:U131" si="1856">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c r="BM68" s="86">
        <f t="shared" si="143"/>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38"/>
        <v>1194236.0099999998</v>
      </c>
      <c r="CM68" s="76">
        <f t="shared" si="1839"/>
        <v>729525.45399999991</v>
      </c>
      <c r="CN68" s="76">
        <f t="shared" si="1840"/>
        <v>613282.29666666663</v>
      </c>
      <c r="CO68" s="76">
        <f t="shared" si="1841"/>
        <v>77980.755000000005</v>
      </c>
      <c r="CP68" s="76">
        <f t="shared" si="1842"/>
        <v>1013907.7018181819</v>
      </c>
      <c r="CQ68" s="76">
        <f t="shared" si="1843"/>
        <v>610750.58916666673</v>
      </c>
      <c r="CR68" s="76">
        <f t="shared" si="1844"/>
        <v>2476407.89</v>
      </c>
      <c r="CS68" s="76">
        <f t="shared" si="1845"/>
        <v>1133194.2692307692</v>
      </c>
      <c r="CT68" s="76">
        <f t="shared" si="1846"/>
        <v>1294218.8429999999</v>
      </c>
      <c r="CU68" s="76">
        <f t="shared" si="1847"/>
        <v>1245365.5875213675</v>
      </c>
      <c r="CV68" s="76">
        <f t="shared" si="1848"/>
        <v>1190954.8499999999</v>
      </c>
      <c r="CW68" s="76">
        <f t="shared" si="1849"/>
        <v>602964.57142857148</v>
      </c>
      <c r="CX68" s="76">
        <f t="shared" si="1850"/>
        <v>972400.59000000008</v>
      </c>
      <c r="CY68" s="76">
        <f t="shared" si="1851"/>
        <v>5463161.8200000003</v>
      </c>
      <c r="CZ68" s="76">
        <f t="shared" si="1852"/>
        <v>25438.796978021979</v>
      </c>
      <c r="DA68" s="76">
        <f t="shared" si="1853"/>
        <v>1727221.1216071427</v>
      </c>
      <c r="DB68" s="76">
        <f t="shared" si="1854"/>
        <v>3347853.8393913782</v>
      </c>
      <c r="DC68" s="76">
        <f t="shared" si="1855"/>
        <v>3042041.116813187</v>
      </c>
      <c r="DD68" s="76">
        <f t="shared" si="1855"/>
        <v>0</v>
      </c>
      <c r="DE68" s="88">
        <f t="shared" ref="DE68:DE131" si="1857">SUM(CY68:DC68)/5</f>
        <v>2721143.3389579458</v>
      </c>
      <c r="DF68" s="85"/>
      <c r="EX68" s="1"/>
    </row>
    <row r="69" spans="1:154" x14ac:dyDescent="0.15">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c r="U69" s="181">
        <f t="shared" si="1856"/>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c r="BM69" s="86">
        <f t="shared" ref="BM69:BM132" si="1858">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38"/>
        <v>1635937.7199999997</v>
      </c>
      <c r="CM69" s="76">
        <f t="shared" si="1839"/>
        <v>791543.13699999987</v>
      </c>
      <c r="CN69" s="76">
        <f t="shared" si="1840"/>
        <v>283603.64999999997</v>
      </c>
      <c r="CO69" s="76">
        <f t="shared" si="1841"/>
        <v>851161.58250000002</v>
      </c>
      <c r="CP69" s="76">
        <f t="shared" si="1842"/>
        <v>699788.5872727274</v>
      </c>
      <c r="CQ69" s="76">
        <f t="shared" si="1843"/>
        <v>989372.23000000021</v>
      </c>
      <c r="CR69" s="76">
        <f t="shared" si="1844"/>
        <v>1818001.3833333335</v>
      </c>
      <c r="CS69" s="76">
        <f t="shared" si="1845"/>
        <v>1903214.298076923</v>
      </c>
      <c r="CT69" s="76">
        <f t="shared" si="1846"/>
        <v>237272.03062499998</v>
      </c>
      <c r="CU69" s="76">
        <f t="shared" si="1847"/>
        <v>787450.61538461549</v>
      </c>
      <c r="CV69" s="76">
        <f t="shared" si="1848"/>
        <v>741817.24</v>
      </c>
      <c r="CW69" s="76">
        <f t="shared" si="1849"/>
        <v>822330.20307692327</v>
      </c>
      <c r="CX69" s="76">
        <f t="shared" si="1850"/>
        <v>906296.25000000023</v>
      </c>
      <c r="CY69" s="76">
        <f t="shared" si="1851"/>
        <v>239132.74000000005</v>
      </c>
      <c r="CZ69" s="76">
        <f t="shared" si="1852"/>
        <v>1753731.883923077</v>
      </c>
      <c r="DA69" s="76">
        <f t="shared" si="1853"/>
        <v>4191395.9789423076</v>
      </c>
      <c r="DB69" s="76">
        <f t="shared" si="1854"/>
        <v>3491741.0819315296</v>
      </c>
      <c r="DC69" s="76">
        <f t="shared" si="1855"/>
        <v>3808866.5785714285</v>
      </c>
      <c r="DD69" s="76">
        <f t="shared" si="1855"/>
        <v>0</v>
      </c>
      <c r="DE69" s="88">
        <f t="shared" si="1857"/>
        <v>2696973.6526736682</v>
      </c>
      <c r="DF69" s="85"/>
      <c r="DG69" s="48"/>
      <c r="EX69" s="1"/>
    </row>
    <row r="70" spans="1:154" x14ac:dyDescent="0.15">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c r="U70" s="181">
        <f t="shared" si="1856"/>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c r="BM70" s="86">
        <f t="shared" si="1858"/>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38"/>
        <v>837959.59999999986</v>
      </c>
      <c r="CM70" s="76">
        <f t="shared" si="1839"/>
        <v>254530.8323076923</v>
      </c>
      <c r="CN70" s="76">
        <f t="shared" si="1840"/>
        <v>1365723.9749999999</v>
      </c>
      <c r="CO70" s="76">
        <f t="shared" si="1841"/>
        <v>987551.78250000009</v>
      </c>
      <c r="CP70" s="76">
        <f t="shared" si="1842"/>
        <v>604140.85636363656</v>
      </c>
      <c r="CQ70" s="76">
        <f t="shared" si="1843"/>
        <v>1530396.6166666667</v>
      </c>
      <c r="CR70" s="76">
        <f t="shared" si="1844"/>
        <v>1501710.98</v>
      </c>
      <c r="CS70" s="76">
        <f t="shared" si="1845"/>
        <v>105109.95961538462</v>
      </c>
      <c r="CT70" s="76">
        <f t="shared" si="1846"/>
        <v>1459811.026875</v>
      </c>
      <c r="CU70" s="76">
        <f t="shared" si="1847"/>
        <v>431604.18803418812</v>
      </c>
      <c r="CV70" s="76">
        <f t="shared" si="1848"/>
        <v>799231.49666666659</v>
      </c>
      <c r="CW70" s="76">
        <f t="shared" si="1849"/>
        <v>817136.06857142865</v>
      </c>
      <c r="CX70" s="76">
        <f t="shared" si="1850"/>
        <v>4757094.0000000009</v>
      </c>
      <c r="CY70" s="76">
        <f t="shared" si="1851"/>
        <v>1305935.4000000001</v>
      </c>
      <c r="CZ70" s="76">
        <f t="shared" si="1852"/>
        <v>2443666.481428572</v>
      </c>
      <c r="DA70" s="76">
        <f t="shared" si="1853"/>
        <v>4013092.7015777072</v>
      </c>
      <c r="DB70" s="76">
        <f t="shared" si="1854"/>
        <v>5059002.249598478</v>
      </c>
      <c r="DC70" s="76">
        <f t="shared" si="1855"/>
        <v>0</v>
      </c>
      <c r="DD70" s="76">
        <f t="shared" si="1855"/>
        <v>0</v>
      </c>
      <c r="DE70" s="88">
        <f t="shared" si="1857"/>
        <v>2564339.3665209515</v>
      </c>
      <c r="DF70" s="85"/>
      <c r="DG70" s="48"/>
      <c r="EX70" s="1"/>
    </row>
    <row r="71" spans="1:154" x14ac:dyDescent="0.15">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25"/>
      <c r="U71" s="181">
        <f t="shared" si="1856"/>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c r="BM71" s="86">
        <f t="shared" si="1858"/>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38"/>
        <v>1128871.1969999999</v>
      </c>
      <c r="CM71" s="76">
        <f t="shared" si="1839"/>
        <v>1482699.0923076924</v>
      </c>
      <c r="CN71" s="76">
        <f t="shared" si="1840"/>
        <v>883452.91999999993</v>
      </c>
      <c r="CO71" s="76">
        <f t="shared" si="1841"/>
        <v>552802.88750000007</v>
      </c>
      <c r="CP71" s="76">
        <f t="shared" si="1842"/>
        <v>777983.74000000022</v>
      </c>
      <c r="CQ71" s="76">
        <f t="shared" si="1843"/>
        <v>1160198.5833333335</v>
      </c>
      <c r="CR71" s="76">
        <f t="shared" si="1844"/>
        <v>415019.76666666666</v>
      </c>
      <c r="CS71" s="76">
        <f t="shared" si="1845"/>
        <v>2636919.9803846152</v>
      </c>
      <c r="CT71" s="76">
        <f t="shared" si="1846"/>
        <v>935124.94333333324</v>
      </c>
      <c r="CU71" s="76">
        <f t="shared" si="1847"/>
        <v>1190125.0400000003</v>
      </c>
      <c r="CV71" s="76">
        <f t="shared" si="1848"/>
        <v>1120463.46</v>
      </c>
      <c r="CW71" s="76">
        <f t="shared" si="1849"/>
        <v>4674802.7094674548</v>
      </c>
      <c r="CX71" s="76">
        <f t="shared" si="1850"/>
        <v>26447.134999999998</v>
      </c>
      <c r="CY71" s="76">
        <f t="shared" si="1851"/>
        <v>856838.0893750001</v>
      </c>
      <c r="CZ71" s="76">
        <f t="shared" si="1852"/>
        <v>2081825.0555555557</v>
      </c>
      <c r="DA71" s="76">
        <f t="shared" si="1853"/>
        <v>1711161.2153571423</v>
      </c>
      <c r="DB71" s="76">
        <f t="shared" si="1854"/>
        <v>2248168.1983516482</v>
      </c>
      <c r="DC71" s="76">
        <f t="shared" si="1855"/>
        <v>0</v>
      </c>
      <c r="DD71" s="76">
        <f t="shared" si="1855"/>
        <v>0</v>
      </c>
      <c r="DE71" s="88">
        <f t="shared" si="1857"/>
        <v>1379598.511727869</v>
      </c>
      <c r="DF71" s="85"/>
      <c r="DG71" s="48"/>
      <c r="EX71" s="1"/>
    </row>
    <row r="72" spans="1:154" x14ac:dyDescent="0.15">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c r="U72" s="181">
        <f t="shared" si="1856"/>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c r="BM72" s="86">
        <f t="shared" si="1858"/>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38"/>
        <v>383929.91999999993</v>
      </c>
      <c r="CM72" s="76">
        <f t="shared" si="1839"/>
        <v>1195083.8514999999</v>
      </c>
      <c r="CN72" s="76">
        <f t="shared" si="1840"/>
        <v>962063.71199999994</v>
      </c>
      <c r="CO72" s="76">
        <f t="shared" si="1841"/>
        <v>811325.72</v>
      </c>
      <c r="CP72" s="76">
        <f t="shared" si="1842"/>
        <v>1109651.6472727275</v>
      </c>
      <c r="CQ72" s="76">
        <f t="shared" si="1843"/>
        <v>379366.43555555562</v>
      </c>
      <c r="CR72" s="76">
        <f t="shared" si="1844"/>
        <v>3374980.54</v>
      </c>
      <c r="CS72" s="76">
        <f t="shared" si="1845"/>
        <v>1875249.1657692308</v>
      </c>
      <c r="CT72" s="76">
        <f t="shared" si="1846"/>
        <v>1342129.855</v>
      </c>
      <c r="CU72" s="76">
        <f t="shared" si="1847"/>
        <v>1112038.2080000001</v>
      </c>
      <c r="CV72" s="76">
        <f t="shared" si="1848"/>
        <v>6443188.3107692301</v>
      </c>
      <c r="CW72" s="76">
        <f t="shared" si="1849"/>
        <v>68616.773076923069</v>
      </c>
      <c r="CX72" s="76">
        <f t="shared" si="1850"/>
        <v>578895.94499999995</v>
      </c>
      <c r="CY72" s="76">
        <f t="shared" si="1851"/>
        <v>1103562.815625</v>
      </c>
      <c r="CZ72" s="76">
        <f t="shared" si="1852"/>
        <v>1083002.5641758242</v>
      </c>
      <c r="DA72" s="76">
        <f t="shared" si="1853"/>
        <v>3672785.162142856</v>
      </c>
      <c r="DB72" s="76">
        <f t="shared" si="1854"/>
        <v>124055.06403212171</v>
      </c>
      <c r="DC72" s="76">
        <f t="shared" si="1855"/>
        <v>2375513.9464285714</v>
      </c>
      <c r="DD72" s="76">
        <f t="shared" si="1855"/>
        <v>0</v>
      </c>
      <c r="DE72" s="88">
        <f t="shared" si="1857"/>
        <v>1671783.9104808748</v>
      </c>
      <c r="DF72" s="85"/>
      <c r="DG72" s="48"/>
      <c r="EX72" s="1"/>
    </row>
    <row r="73" spans="1:154" x14ac:dyDescent="0.15">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c r="U73" s="181">
        <f t="shared" si="1856"/>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c r="BM73" s="86">
        <f t="shared" si="1858"/>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38"/>
        <v>2189427.9</v>
      </c>
      <c r="CM73" s="76">
        <f t="shared" si="1839"/>
        <v>987073.23799999978</v>
      </c>
      <c r="CN73" s="76">
        <f t="shared" si="1840"/>
        <v>1352137.1914285715</v>
      </c>
      <c r="CO73" s="76">
        <f t="shared" si="1841"/>
        <v>1056449.3699999999</v>
      </c>
      <c r="CP73" s="76">
        <f t="shared" si="1842"/>
        <v>606112.11818181828</v>
      </c>
      <c r="CQ73" s="76">
        <f t="shared" si="1843"/>
        <v>1532974.0800000003</v>
      </c>
      <c r="CR73" s="76">
        <f t="shared" si="1844"/>
        <v>2112009.9499999997</v>
      </c>
      <c r="CS73" s="76">
        <f t="shared" si="1845"/>
        <v>1537853.1341923079</v>
      </c>
      <c r="CT73" s="76">
        <f t="shared" si="1846"/>
        <v>1035804.5100000001</v>
      </c>
      <c r="CU73" s="76">
        <f t="shared" si="1847"/>
        <v>2846700.5920000002</v>
      </c>
      <c r="CV73" s="76">
        <f t="shared" si="1848"/>
        <v>146406.55600000001</v>
      </c>
      <c r="CW73" s="76">
        <f t="shared" si="1849"/>
        <v>1060195.535756551</v>
      </c>
      <c r="CX73" s="76">
        <f t="shared" si="1850"/>
        <v>1254566.1712499999</v>
      </c>
      <c r="CY73" s="76">
        <f t="shared" si="1851"/>
        <v>1195964.7806249999</v>
      </c>
      <c r="CZ73" s="76">
        <f t="shared" si="1852"/>
        <v>4428802.5825732602</v>
      </c>
      <c r="DA73" s="76">
        <f t="shared" si="1853"/>
        <v>739491.9915384613</v>
      </c>
      <c r="DB73" s="76">
        <f t="shared" si="1854"/>
        <v>0</v>
      </c>
      <c r="DC73" s="76">
        <f t="shared" si="1855"/>
        <v>5412482.7428571424</v>
      </c>
      <c r="DD73" s="76">
        <f t="shared" si="1855"/>
        <v>0</v>
      </c>
      <c r="DE73" s="88">
        <f t="shared" si="1857"/>
        <v>2355348.4195187725</v>
      </c>
      <c r="DF73" s="85"/>
      <c r="DG73" s="48"/>
      <c r="EX73" s="1"/>
    </row>
    <row r="74" spans="1:154" x14ac:dyDescent="0.15">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c r="U74" s="181">
        <f t="shared" si="1856"/>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c r="BM74" s="86">
        <f t="shared" si="1858"/>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38"/>
        <v>1060084.125</v>
      </c>
      <c r="CM74" s="76">
        <f t="shared" si="1839"/>
        <v>1316846.8749999998</v>
      </c>
      <c r="CN74" s="76">
        <f t="shared" si="1840"/>
        <v>1397920.7357142859</v>
      </c>
      <c r="CO74" s="76">
        <f t="shared" si="1841"/>
        <v>741765.91</v>
      </c>
      <c r="CP74" s="76">
        <f t="shared" si="1842"/>
        <v>265550.33090909099</v>
      </c>
      <c r="CQ74" s="76">
        <f t="shared" si="1843"/>
        <v>1314937.8488888892</v>
      </c>
      <c r="CR74" s="76">
        <f t="shared" si="1844"/>
        <v>1761704.5644444446</v>
      </c>
      <c r="CS74" s="76">
        <f t="shared" si="1845"/>
        <v>1889999.7895104897</v>
      </c>
      <c r="CT74" s="76">
        <f t="shared" si="1846"/>
        <v>1672492.0599999998</v>
      </c>
      <c r="CU74" s="76">
        <f t="shared" si="1847"/>
        <v>330763.65714285721</v>
      </c>
      <c r="CV74" s="76">
        <f t="shared" si="1848"/>
        <v>1496839.5920000002</v>
      </c>
      <c r="CW74" s="76">
        <f t="shared" si="1849"/>
        <v>911773.29459847847</v>
      </c>
      <c r="CX74" s="76">
        <f t="shared" si="1850"/>
        <v>1046247.06375</v>
      </c>
      <c r="CY74" s="76">
        <f t="shared" si="1851"/>
        <v>1236847.6012499998</v>
      </c>
      <c r="CZ74" s="76">
        <f t="shared" si="1852"/>
        <v>310126.9082692308</v>
      </c>
      <c r="DA74" s="76">
        <f t="shared" si="1853"/>
        <v>0</v>
      </c>
      <c r="DB74" s="76">
        <f t="shared" si="1854"/>
        <v>1598566.148427726</v>
      </c>
      <c r="DC74" s="76">
        <f t="shared" si="1855"/>
        <v>4967914.4228571421</v>
      </c>
      <c r="DD74" s="76">
        <f t="shared" si="1855"/>
        <v>0</v>
      </c>
      <c r="DE74" s="88">
        <f t="shared" si="1857"/>
        <v>1622691.0161608197</v>
      </c>
      <c r="DF74" s="85"/>
      <c r="DG74" s="48"/>
      <c r="EX74" s="1"/>
    </row>
    <row r="75" spans="1:154" x14ac:dyDescent="0.15">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c r="U75" s="181">
        <f t="shared" si="1856"/>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c r="BM75" s="86">
        <f t="shared" si="1858"/>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38"/>
        <v>935247.95090909093</v>
      </c>
      <c r="CM75" s="76">
        <f t="shared" si="1839"/>
        <v>1176757.5681818181</v>
      </c>
      <c r="CN75" s="76">
        <f t="shared" si="1840"/>
        <v>1545942.7285714287</v>
      </c>
      <c r="CO75" s="76">
        <f t="shared" si="1841"/>
        <v>278186.96142857143</v>
      </c>
      <c r="CP75" s="76">
        <f t="shared" si="1842"/>
        <v>1346026.3518181823</v>
      </c>
      <c r="CQ75" s="76">
        <f t="shared" si="1843"/>
        <v>1062633.817777778</v>
      </c>
      <c r="CR75" s="76">
        <f t="shared" si="1844"/>
        <v>1738443.1022222224</v>
      </c>
      <c r="CS75" s="76">
        <f t="shared" si="1845"/>
        <v>1668638.5159615385</v>
      </c>
      <c r="CT75" s="76">
        <f t="shared" si="1846"/>
        <v>1380762.7899999998</v>
      </c>
      <c r="CU75" s="76">
        <f t="shared" si="1847"/>
        <v>2536485.4857142861</v>
      </c>
      <c r="CV75" s="76">
        <f t="shared" si="1848"/>
        <v>1063949.9853333333</v>
      </c>
      <c r="CW75" s="76">
        <f t="shared" si="1849"/>
        <v>924990.31189349107</v>
      </c>
      <c r="CX75" s="76">
        <f t="shared" si="1850"/>
        <v>996332.39999999991</v>
      </c>
      <c r="CY75" s="76">
        <f t="shared" si="1851"/>
        <v>9407243.3793749996</v>
      </c>
      <c r="CZ75" s="76">
        <f t="shared" si="1852"/>
        <v>47876.406648351651</v>
      </c>
      <c r="DA75" s="76">
        <f t="shared" si="1853"/>
        <v>2212029.5027001565</v>
      </c>
      <c r="DB75" s="76">
        <f t="shared" si="1854"/>
        <v>3851931.696817413</v>
      </c>
      <c r="DC75" s="76">
        <f t="shared" si="1855"/>
        <v>2719731.3428571429</v>
      </c>
      <c r="DD75" s="76">
        <f t="shared" si="1855"/>
        <v>0</v>
      </c>
      <c r="DE75" s="88">
        <f t="shared" si="1857"/>
        <v>3647762.4656796129</v>
      </c>
      <c r="DF75" s="85"/>
      <c r="DG75" s="48"/>
      <c r="EX75" s="1"/>
    </row>
    <row r="76" spans="1:154" x14ac:dyDescent="0.15">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c r="U76" s="181">
        <f t="shared" si="1856"/>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c r="BM76" s="86">
        <f t="shared" si="1858"/>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38"/>
        <v>1266780.9000000001</v>
      </c>
      <c r="CM76" s="76">
        <f t="shared" si="1839"/>
        <v>1129988.5036363634</v>
      </c>
      <c r="CN76" s="76">
        <f t="shared" si="1840"/>
        <v>285144.42600000004</v>
      </c>
      <c r="CO76" s="76">
        <f t="shared" si="1841"/>
        <v>937935.50999999989</v>
      </c>
      <c r="CP76" s="76">
        <f t="shared" si="1842"/>
        <v>905097.50000000023</v>
      </c>
      <c r="CQ76" s="76">
        <f t="shared" si="1843"/>
        <v>1069761.6355555556</v>
      </c>
      <c r="CR76" s="76">
        <f t="shared" si="1844"/>
        <v>1633813.7399999998</v>
      </c>
      <c r="CS76" s="76">
        <f t="shared" si="1845"/>
        <v>2118583.0251201927</v>
      </c>
      <c r="CT76" s="76">
        <f t="shared" si="1846"/>
        <v>93511.660000000018</v>
      </c>
      <c r="CU76" s="76">
        <f t="shared" si="1847"/>
        <v>445292.66571428574</v>
      </c>
      <c r="CV76" s="76">
        <f t="shared" si="1848"/>
        <v>1216100.9200000002</v>
      </c>
      <c r="CW76" s="76">
        <f t="shared" si="1849"/>
        <v>1395766.1390532544</v>
      </c>
      <c r="CX76" s="76">
        <f t="shared" si="1850"/>
        <v>884178.61874999991</v>
      </c>
      <c r="CY76" s="76">
        <f t="shared" si="1851"/>
        <v>205663.62000000002</v>
      </c>
      <c r="CZ76" s="76">
        <f t="shared" si="1852"/>
        <v>1323823.2654395606</v>
      </c>
      <c r="DA76" s="76">
        <f t="shared" si="1853"/>
        <v>4711434.2840659348</v>
      </c>
      <c r="DB76" s="76">
        <f t="shared" si="1854"/>
        <v>5290688.8152564103</v>
      </c>
      <c r="DC76" s="76">
        <f t="shared" si="1855"/>
        <v>1631430.2892857143</v>
      </c>
      <c r="DD76" s="76">
        <f t="shared" si="1855"/>
        <v>0</v>
      </c>
      <c r="DE76" s="88">
        <f t="shared" si="1857"/>
        <v>2632608.0548095237</v>
      </c>
      <c r="DF76" s="85"/>
      <c r="DG76" s="48"/>
      <c r="EX76" s="1"/>
    </row>
    <row r="77" spans="1:154" x14ac:dyDescent="0.15">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c r="U77" s="181">
        <f t="shared" si="1856"/>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c r="BM77" s="86">
        <f t="shared" si="1858"/>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38"/>
        <v>1828508.6113636361</v>
      </c>
      <c r="CM77" s="76">
        <f t="shared" si="1839"/>
        <v>427735.98636363627</v>
      </c>
      <c r="CN77" s="76">
        <f t="shared" si="1840"/>
        <v>1262603.8740000001</v>
      </c>
      <c r="CO77" s="76">
        <f t="shared" si="1841"/>
        <v>1177084.26</v>
      </c>
      <c r="CP77" s="76">
        <f t="shared" si="1842"/>
        <v>1427110.8918181818</v>
      </c>
      <c r="CQ77" s="76">
        <f t="shared" si="1843"/>
        <v>1297460.4177777779</v>
      </c>
      <c r="CR77" s="76">
        <f t="shared" si="1844"/>
        <v>1519813.3455555555</v>
      </c>
      <c r="CS77" s="76">
        <f t="shared" si="1845"/>
        <v>400425.57043269236</v>
      </c>
      <c r="CT77" s="76">
        <f t="shared" si="1846"/>
        <v>1757063.0200000003</v>
      </c>
      <c r="CU77" s="76">
        <f t="shared" si="1847"/>
        <v>1122141.8285714288</v>
      </c>
      <c r="CV77" s="76">
        <f t="shared" si="1848"/>
        <v>1054947.9133333336</v>
      </c>
      <c r="CW77" s="76">
        <f t="shared" si="1849"/>
        <v>1599050.1060714284</v>
      </c>
      <c r="CX77" s="76">
        <f t="shared" si="1850"/>
        <v>4433104.8562500002</v>
      </c>
      <c r="CY77" s="76">
        <f t="shared" si="1851"/>
        <v>1560749.8575000002</v>
      </c>
      <c r="CZ77" s="76">
        <f t="shared" si="1852"/>
        <v>3743785.3635897436</v>
      </c>
      <c r="DA77" s="76">
        <f t="shared" si="1853"/>
        <v>3874859.5159340664</v>
      </c>
      <c r="DB77" s="76">
        <f t="shared" si="1854"/>
        <v>3086585.6676246822</v>
      </c>
      <c r="DC77" s="76">
        <f t="shared" si="1855"/>
        <v>0</v>
      </c>
      <c r="DD77" s="76">
        <f t="shared" si="1855"/>
        <v>0</v>
      </c>
      <c r="DE77" s="88">
        <f t="shared" si="1857"/>
        <v>2453196.0809296984</v>
      </c>
      <c r="DF77" s="85"/>
      <c r="DG77" s="48"/>
      <c r="EW77" s="48"/>
      <c r="EX77" s="1"/>
    </row>
    <row r="78" spans="1:154" x14ac:dyDescent="0.15">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25"/>
      <c r="U78" s="181">
        <f t="shared" si="1856"/>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c r="BM78" s="86">
        <f t="shared" si="1858"/>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38"/>
        <v>1376918.2636363634</v>
      </c>
      <c r="CM78" s="76">
        <f t="shared" si="1839"/>
        <v>1348988.136363636</v>
      </c>
      <c r="CN78" s="76">
        <f t="shared" si="1840"/>
        <v>1508933.034</v>
      </c>
      <c r="CO78" s="76">
        <f t="shared" si="1841"/>
        <v>1043029.7200000001</v>
      </c>
      <c r="CP78" s="76">
        <f t="shared" si="1842"/>
        <v>1015345.5225641024</v>
      </c>
      <c r="CQ78" s="76">
        <f t="shared" si="1843"/>
        <v>1835633.0666666667</v>
      </c>
      <c r="CR78" s="76">
        <f t="shared" si="1844"/>
        <v>248318.27583333332</v>
      </c>
      <c r="CS78" s="76">
        <f t="shared" si="1845"/>
        <v>1627397.8788461541</v>
      </c>
      <c r="CT78" s="76">
        <f t="shared" si="1846"/>
        <v>2068474.3000000003</v>
      </c>
      <c r="CU78" s="76">
        <f t="shared" si="1847"/>
        <v>888731.20000000007</v>
      </c>
      <c r="CV78" s="76">
        <f t="shared" si="1848"/>
        <v>1077549.5450000002</v>
      </c>
      <c r="CW78" s="76">
        <f t="shared" si="1849"/>
        <v>6820789.9464285709</v>
      </c>
      <c r="CX78" s="76">
        <f t="shared" si="1850"/>
        <v>17910.497500000001</v>
      </c>
      <c r="CY78" s="76">
        <f t="shared" si="1851"/>
        <v>2432106.2925</v>
      </c>
      <c r="CZ78" s="76">
        <f t="shared" si="1852"/>
        <v>2247701.3756043958</v>
      </c>
      <c r="DA78" s="76">
        <f t="shared" si="1853"/>
        <v>3931115.3586813188</v>
      </c>
      <c r="DB78" s="76">
        <f t="shared" si="1854"/>
        <v>4310413.3791208779</v>
      </c>
      <c r="DC78" s="76">
        <f t="shared" si="1855"/>
        <v>0</v>
      </c>
      <c r="DD78" s="76">
        <f t="shared" si="1855"/>
        <v>0</v>
      </c>
      <c r="DE78" s="88">
        <f t="shared" si="1857"/>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15">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c r="U79" s="181">
        <f t="shared" si="1856"/>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c r="BM79" s="86">
        <f t="shared" si="1858"/>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38"/>
        <v>557181.95363636361</v>
      </c>
      <c r="CM79" s="76">
        <f t="shared" si="1839"/>
        <v>1236436.9874999998</v>
      </c>
      <c r="CN79" s="76">
        <f t="shared" si="1840"/>
        <v>1138713.6499999999</v>
      </c>
      <c r="CO79" s="76">
        <f t="shared" si="1841"/>
        <v>1153632.02</v>
      </c>
      <c r="CP79" s="76">
        <f t="shared" si="1842"/>
        <v>1329095.6800000002</v>
      </c>
      <c r="CQ79" s="76">
        <f t="shared" si="1843"/>
        <v>354617.43818181817</v>
      </c>
      <c r="CR79" s="76">
        <f t="shared" si="1844"/>
        <v>2052185.6766666665</v>
      </c>
      <c r="CS79" s="76">
        <f t="shared" si="1845"/>
        <v>2112554.0637019239</v>
      </c>
      <c r="CT79" s="76">
        <f t="shared" si="1846"/>
        <v>946440.53666666674</v>
      </c>
      <c r="CU79" s="76">
        <f t="shared" si="1847"/>
        <v>1289776</v>
      </c>
      <c r="CV79" s="76">
        <f t="shared" si="1848"/>
        <v>4567103.7716666674</v>
      </c>
      <c r="CW79" s="76">
        <f t="shared" si="1849"/>
        <v>282902.94310439558</v>
      </c>
      <c r="CX79" s="76">
        <f t="shared" si="1850"/>
        <v>1275798.7012499999</v>
      </c>
      <c r="CY79" s="76">
        <f t="shared" si="1851"/>
        <v>2068503.415</v>
      </c>
      <c r="CZ79" s="76">
        <f t="shared" si="1852"/>
        <v>1481079.2645054944</v>
      </c>
      <c r="DA79" s="76">
        <f t="shared" si="1853"/>
        <v>2056225.4866483519</v>
      </c>
      <c r="DB79" s="76">
        <f t="shared" si="1854"/>
        <v>48141.973288250199</v>
      </c>
      <c r="DC79" s="76">
        <f t="shared" si="1855"/>
        <v>2707672.7535714288</v>
      </c>
      <c r="DD79" s="76">
        <f t="shared" si="1855"/>
        <v>0</v>
      </c>
      <c r="DE79" s="88">
        <f t="shared" si="1857"/>
        <v>1672324.5786027052</v>
      </c>
      <c r="DF79" s="85"/>
      <c r="DG79" s="48"/>
      <c r="ED79" s="48"/>
      <c r="EE79" s="48"/>
      <c r="EF79" s="48"/>
      <c r="EX79" s="1"/>
    </row>
    <row r="80" spans="1:154" x14ac:dyDescent="0.15">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c r="U80" s="181">
        <f t="shared" si="1856"/>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c r="BM80" s="86">
        <f t="shared" si="1858"/>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38"/>
        <v>1478542.9627272727</v>
      </c>
      <c r="CM80" s="76">
        <f t="shared" si="1839"/>
        <v>1390612.1124999998</v>
      </c>
      <c r="CN80" s="76">
        <f t="shared" si="1840"/>
        <v>1478932.656</v>
      </c>
      <c r="CO80" s="76">
        <f t="shared" si="1841"/>
        <v>2327317.3149999999</v>
      </c>
      <c r="CP80" s="76">
        <f t="shared" si="1842"/>
        <v>718098.68307692325</v>
      </c>
      <c r="CQ80" s="76">
        <f t="shared" si="1843"/>
        <v>1567002.3490909091</v>
      </c>
      <c r="CR80" s="76">
        <f t="shared" si="1844"/>
        <v>2140565.1583333332</v>
      </c>
      <c r="CS80" s="76">
        <f t="shared" si="1845"/>
        <v>1976225.0868750007</v>
      </c>
      <c r="CT80" s="76">
        <f t="shared" si="1846"/>
        <v>1202186.6422222222</v>
      </c>
      <c r="CU80" s="76">
        <f t="shared" si="1847"/>
        <v>3461237.6</v>
      </c>
      <c r="CV80" s="76">
        <f t="shared" si="1848"/>
        <v>662094.91499999992</v>
      </c>
      <c r="CW80" s="76">
        <f t="shared" si="1849"/>
        <v>1246491.6514285714</v>
      </c>
      <c r="CX80" s="76">
        <f t="shared" si="1850"/>
        <v>1448803.33125</v>
      </c>
      <c r="CY80" s="76">
        <f t="shared" si="1851"/>
        <v>2006462.608125</v>
      </c>
      <c r="CZ80" s="76">
        <f t="shared" si="1852"/>
        <v>903026.43967032968</v>
      </c>
      <c r="DA80" s="76">
        <f t="shared" si="1853"/>
        <v>481762.30766272196</v>
      </c>
      <c r="DB80" s="76">
        <f t="shared" si="1854"/>
        <v>0</v>
      </c>
      <c r="DC80" s="76">
        <f t="shared" si="1855"/>
        <v>5151304.7178571429</v>
      </c>
      <c r="DD80" s="76">
        <f t="shared" si="1855"/>
        <v>0</v>
      </c>
      <c r="DE80" s="88">
        <f t="shared" si="1857"/>
        <v>1708511.2146630392</v>
      </c>
      <c r="DF80" s="85"/>
      <c r="DG80" s="48"/>
      <c r="EX80" s="1"/>
    </row>
    <row r="81" spans="1:154" x14ac:dyDescent="0.15">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c r="U81" s="181">
        <f t="shared" si="1856"/>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c r="BM81" s="86">
        <f t="shared" si="1858"/>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38"/>
        <v>1668625.7977272728</v>
      </c>
      <c r="CM81" s="76">
        <f t="shared" si="1839"/>
        <v>2100224.3803846156</v>
      </c>
      <c r="CN81" s="76">
        <f t="shared" si="1840"/>
        <v>1335682.58</v>
      </c>
      <c r="CO81" s="76">
        <f t="shared" si="1841"/>
        <v>2585170.4400000004</v>
      </c>
      <c r="CP81" s="76">
        <f t="shared" si="1842"/>
        <v>446750.71840236679</v>
      </c>
      <c r="CQ81" s="76">
        <f t="shared" si="1843"/>
        <v>1461119.1109090908</v>
      </c>
      <c r="CR81" s="76">
        <f t="shared" si="1844"/>
        <v>1440951.7941666667</v>
      </c>
      <c r="CS81" s="76">
        <f t="shared" si="1845"/>
        <v>2071035.0458653853</v>
      </c>
      <c r="CT81" s="76">
        <f t="shared" si="1846"/>
        <v>1346291.84</v>
      </c>
      <c r="CU81" s="76">
        <f t="shared" si="1847"/>
        <v>568522.5</v>
      </c>
      <c r="CV81" s="76">
        <f t="shared" si="1848"/>
        <v>1152502.2037499999</v>
      </c>
      <c r="CW81" s="76">
        <f t="shared" si="1849"/>
        <v>2329263.0169413923</v>
      </c>
      <c r="CX81" s="76">
        <f t="shared" si="1850"/>
        <v>965820.71250000014</v>
      </c>
      <c r="CY81" s="76">
        <f t="shared" si="1851"/>
        <v>2009052.0756250001</v>
      </c>
      <c r="CZ81" s="76">
        <f t="shared" si="1852"/>
        <v>2729980.5310989008</v>
      </c>
      <c r="DA81" s="76">
        <f t="shared" si="1853"/>
        <v>0</v>
      </c>
      <c r="DB81" s="76">
        <f t="shared" si="1854"/>
        <v>1555165.8724936603</v>
      </c>
      <c r="DC81" s="76">
        <f t="shared" si="1855"/>
        <v>7359102.4607142862</v>
      </c>
      <c r="DD81" s="76">
        <f t="shared" si="1855"/>
        <v>0</v>
      </c>
      <c r="DE81" s="88">
        <f t="shared" si="1857"/>
        <v>2730660.1879863692</v>
      </c>
      <c r="DF81" s="85"/>
      <c r="DG81" s="48"/>
      <c r="EX81" s="1"/>
    </row>
    <row r="82" spans="1:154" x14ac:dyDescent="0.15">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c r="U82" s="181">
        <f t="shared" si="1856"/>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c r="BM82" s="86">
        <f t="shared" si="1858"/>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38"/>
        <v>1122694.0172727273</v>
      </c>
      <c r="CM82" s="76">
        <f t="shared" si="1839"/>
        <v>391315.45615384617</v>
      </c>
      <c r="CN82" s="76">
        <f t="shared" si="1840"/>
        <v>1192119.33</v>
      </c>
      <c r="CO82" s="76">
        <f t="shared" si="1841"/>
        <v>867369.13500000001</v>
      </c>
      <c r="CP82" s="76">
        <f t="shared" si="1842"/>
        <v>1256957.6183431952</v>
      </c>
      <c r="CQ82" s="76">
        <f t="shared" si="1843"/>
        <v>1288258.3490909091</v>
      </c>
      <c r="CR82" s="76">
        <f t="shared" si="1844"/>
        <v>1614206.1883333335</v>
      </c>
      <c r="CS82" s="76">
        <f t="shared" si="1845"/>
        <v>2082353.8970192315</v>
      </c>
      <c r="CT82" s="76">
        <f t="shared" si="1846"/>
        <v>3299507.52</v>
      </c>
      <c r="CU82" s="76">
        <f t="shared" si="1847"/>
        <v>2145359.58</v>
      </c>
      <c r="CV82" s="76">
        <f t="shared" si="1848"/>
        <v>2054148.3199999998</v>
      </c>
      <c r="CW82" s="76">
        <f t="shared" si="1849"/>
        <v>1957500.1036813185</v>
      </c>
      <c r="CX82" s="76">
        <f t="shared" si="1850"/>
        <v>1177132.1175000002</v>
      </c>
      <c r="CY82" s="76">
        <f t="shared" si="1851"/>
        <v>8928368.2650000006</v>
      </c>
      <c r="CZ82" s="76">
        <f t="shared" si="1852"/>
        <v>124065.65554445553</v>
      </c>
      <c r="DA82" s="76">
        <f t="shared" si="1853"/>
        <v>1515209.2956730772</v>
      </c>
      <c r="DB82" s="76">
        <f t="shared" si="1854"/>
        <v>5718628.1096703289</v>
      </c>
      <c r="DC82" s="76">
        <f t="shared" si="1855"/>
        <v>5007789.0392857147</v>
      </c>
      <c r="DD82" s="76">
        <f t="shared" si="1855"/>
        <v>0</v>
      </c>
      <c r="DE82" s="88">
        <f t="shared" si="1857"/>
        <v>4258812.0730347158</v>
      </c>
      <c r="DF82" s="85"/>
      <c r="DG82" s="48"/>
      <c r="EX82" s="1"/>
    </row>
    <row r="83" spans="1:154" x14ac:dyDescent="0.15">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c r="U83" s="181">
        <f t="shared" si="1856"/>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c r="BM83" s="86">
        <f t="shared" si="1858"/>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38"/>
        <v>1245303.6495454544</v>
      </c>
      <c r="CM83" s="76">
        <f t="shared" si="1839"/>
        <v>1157204.2165384616</v>
      </c>
      <c r="CN83" s="76">
        <f t="shared" si="1840"/>
        <v>598468.29600000009</v>
      </c>
      <c r="CO83" s="76">
        <f t="shared" si="1841"/>
        <v>3018390.9400000004</v>
      </c>
      <c r="CP83" s="76">
        <f t="shared" si="1842"/>
        <v>1676091.7532544376</v>
      </c>
      <c r="CQ83" s="76">
        <f t="shared" si="1843"/>
        <v>1931330.5083333335</v>
      </c>
      <c r="CR83" s="76">
        <f t="shared" si="1844"/>
        <v>1768837.4266666668</v>
      </c>
      <c r="CS83" s="76">
        <f t="shared" si="1845"/>
        <v>1934324.6319230776</v>
      </c>
      <c r="CT83" s="76">
        <f t="shared" si="1846"/>
        <v>619521.15214285708</v>
      </c>
      <c r="CU83" s="76">
        <f t="shared" si="1847"/>
        <v>2661063.7500000005</v>
      </c>
      <c r="CV83" s="76">
        <f t="shared" si="1848"/>
        <v>1549866.5279999999</v>
      </c>
      <c r="CW83" s="76">
        <f t="shared" si="1849"/>
        <v>2051457.2742857144</v>
      </c>
      <c r="CX83" s="76">
        <f t="shared" si="1850"/>
        <v>1079273.0625000002</v>
      </c>
      <c r="CY83" s="76">
        <f t="shared" si="1851"/>
        <v>454735.24249999999</v>
      </c>
      <c r="CZ83" s="76">
        <f t="shared" si="1852"/>
        <v>1574422.0595004992</v>
      </c>
      <c r="DA83" s="76">
        <f t="shared" si="1853"/>
        <v>6364267.3043406606</v>
      </c>
      <c r="DB83" s="76">
        <f t="shared" si="1854"/>
        <v>7989941.6234404063</v>
      </c>
      <c r="DC83" s="76">
        <f t="shared" si="1855"/>
        <v>2174142.317857143</v>
      </c>
      <c r="DD83" s="76">
        <f t="shared" si="1855"/>
        <v>0</v>
      </c>
      <c r="DE83" s="88">
        <f t="shared" si="1857"/>
        <v>3711501.7095277412</v>
      </c>
      <c r="DF83" s="85"/>
      <c r="DG83" s="48"/>
      <c r="EX83" s="1"/>
    </row>
    <row r="84" spans="1:154" x14ac:dyDescent="0.15">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25"/>
      <c r="U84" s="181">
        <f t="shared" si="1856"/>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c r="BM84" s="86">
        <f t="shared" si="1858"/>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38"/>
        <v>1462109.5145454544</v>
      </c>
      <c r="CM84" s="76">
        <f t="shared" si="1839"/>
        <v>314690.36681818182</v>
      </c>
      <c r="CN84" s="76">
        <f t="shared" si="1840"/>
        <v>1583922.3720000002</v>
      </c>
      <c r="CO84" s="76">
        <f t="shared" si="1841"/>
        <v>1675144.7000000002</v>
      </c>
      <c r="CP84" s="76">
        <f t="shared" si="1842"/>
        <v>1488155.5491715975</v>
      </c>
      <c r="CQ84" s="76">
        <f t="shared" si="1843"/>
        <v>1609010.6825000001</v>
      </c>
      <c r="CR84" s="76">
        <f t="shared" si="1844"/>
        <v>1295479.385</v>
      </c>
      <c r="CS84" s="76">
        <f t="shared" si="1845"/>
        <v>260757.01538461537</v>
      </c>
      <c r="CT84" s="76">
        <f t="shared" si="1846"/>
        <v>3114927.4371428569</v>
      </c>
      <c r="CU84" s="76">
        <f t="shared" si="1847"/>
        <v>2476805.7577777784</v>
      </c>
      <c r="CV84" s="76">
        <f t="shared" si="1848"/>
        <v>1809459.8260000001</v>
      </c>
      <c r="CW84" s="76">
        <f t="shared" si="1849"/>
        <v>2175417.5551948054</v>
      </c>
      <c r="CX84" s="76">
        <f t="shared" si="1850"/>
        <v>4132588.0350000006</v>
      </c>
      <c r="CY84" s="76">
        <f t="shared" si="1851"/>
        <v>2885608.2324999999</v>
      </c>
      <c r="CZ84" s="76">
        <f t="shared" si="1852"/>
        <v>3372347.7433366636</v>
      </c>
      <c r="DA84" s="76">
        <f t="shared" si="1853"/>
        <v>5628608.9865384623</v>
      </c>
      <c r="DB84" s="76">
        <f t="shared" si="1854"/>
        <v>3583054.0539194136</v>
      </c>
      <c r="DC84" s="76">
        <f t="shared" si="1855"/>
        <v>0</v>
      </c>
      <c r="DD84" s="76">
        <f t="shared" si="1855"/>
        <v>0</v>
      </c>
      <c r="DE84" s="88">
        <f t="shared" si="1857"/>
        <v>3093923.803258908</v>
      </c>
      <c r="DF84" s="85"/>
      <c r="DG84" s="48"/>
      <c r="EX84" s="1"/>
    </row>
    <row r="85" spans="1:154" x14ac:dyDescent="0.15">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25"/>
      <c r="U85" s="181">
        <f t="shared" si="1856"/>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c r="BM85" s="86">
        <f t="shared" si="1858"/>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38"/>
        <v>1239062.0172727271</v>
      </c>
      <c r="CM85" s="76">
        <f t="shared" si="1839"/>
        <v>1601480.5913636363</v>
      </c>
      <c r="CN85" s="76">
        <f t="shared" si="1840"/>
        <v>594935.4</v>
      </c>
      <c r="CO85" s="76">
        <f t="shared" si="1841"/>
        <v>1743633.7600000002</v>
      </c>
      <c r="CP85" s="76">
        <f t="shared" si="1842"/>
        <v>1298987.0251479289</v>
      </c>
      <c r="CQ85" s="76">
        <f t="shared" si="1843"/>
        <v>2104831.4841666669</v>
      </c>
      <c r="CR85" s="76">
        <f t="shared" si="1844"/>
        <v>148126.04999999999</v>
      </c>
      <c r="CS85" s="76">
        <f t="shared" si="1845"/>
        <v>1930936.3384615383</v>
      </c>
      <c r="CT85" s="76">
        <f t="shared" si="1846"/>
        <v>3003532.875</v>
      </c>
      <c r="CU85" s="76">
        <f t="shared" si="1847"/>
        <v>3653320.802222223</v>
      </c>
      <c r="CV85" s="76">
        <f t="shared" si="1848"/>
        <v>1914752.27</v>
      </c>
      <c r="CW85" s="76">
        <f t="shared" si="1849"/>
        <v>6811925.4961038968</v>
      </c>
      <c r="CX85" s="76">
        <f t="shared" si="1850"/>
        <v>309176.64</v>
      </c>
      <c r="CY85" s="76">
        <f t="shared" si="1851"/>
        <v>3757469.5512499996</v>
      </c>
      <c r="CZ85" s="76">
        <f t="shared" si="1852"/>
        <v>6991812.2166544562</v>
      </c>
      <c r="DA85" s="76">
        <f t="shared" si="1853"/>
        <v>3661372.0901690614</v>
      </c>
      <c r="DB85" s="76">
        <f t="shared" si="1854"/>
        <v>2841207.0785207101</v>
      </c>
      <c r="DC85" s="76">
        <f t="shared" si="1855"/>
        <v>0</v>
      </c>
      <c r="DD85" s="76">
        <f t="shared" si="1855"/>
        <v>0</v>
      </c>
      <c r="DE85" s="88">
        <f t="shared" si="1857"/>
        <v>3450372.1873188457</v>
      </c>
      <c r="DF85" s="85"/>
      <c r="DG85" s="48"/>
      <c r="EX85" s="1"/>
    </row>
    <row r="86" spans="1:154" x14ac:dyDescent="0.15">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c r="U86" s="181">
        <f t="shared" si="1856"/>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c r="BM86" s="86">
        <f t="shared" si="1858"/>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38"/>
        <v>452953.13999999996</v>
      </c>
      <c r="CM86" s="76">
        <f t="shared" si="1839"/>
        <v>1038511.8234615384</v>
      </c>
      <c r="CN86" s="76">
        <f t="shared" si="1840"/>
        <v>1264537.9140000001</v>
      </c>
      <c r="CO86" s="76">
        <f t="shared" si="1841"/>
        <v>1582915.9850000001</v>
      </c>
      <c r="CP86" s="76">
        <f t="shared" si="1842"/>
        <v>1807342.6485207102</v>
      </c>
      <c r="CQ86" s="76">
        <f t="shared" si="1843"/>
        <v>404426.47083333333</v>
      </c>
      <c r="CR86" s="76">
        <f t="shared" si="1844"/>
        <v>2459574.7199999997</v>
      </c>
      <c r="CS86" s="76">
        <f t="shared" si="1845"/>
        <v>2659815.1250961539</v>
      </c>
      <c r="CT86" s="76">
        <f t="shared" si="1846"/>
        <v>2258858.88</v>
      </c>
      <c r="CU86" s="76">
        <f t="shared" si="1847"/>
        <v>2838433.095555556</v>
      </c>
      <c r="CV86" s="76">
        <f t="shared" si="1848"/>
        <v>4363197.2949999999</v>
      </c>
      <c r="CW86" s="76">
        <f t="shared" si="1849"/>
        <v>813666.04930069938</v>
      </c>
      <c r="CX86" s="76">
        <f t="shared" si="1850"/>
        <v>997300.38</v>
      </c>
      <c r="CY86" s="76">
        <f t="shared" si="1851"/>
        <v>2866251.4749999996</v>
      </c>
      <c r="CZ86" s="76">
        <f t="shared" si="1852"/>
        <v>2245530.6486935285</v>
      </c>
      <c r="DA86" s="76">
        <f t="shared" si="1853"/>
        <v>1875257.4442265427</v>
      </c>
      <c r="DB86" s="76">
        <f t="shared" si="1854"/>
        <v>353513.47624683008</v>
      </c>
      <c r="DC86" s="76">
        <f t="shared" si="1855"/>
        <v>2881512.2535714288</v>
      </c>
      <c r="DD86" s="76">
        <f t="shared" si="1855"/>
        <v>0</v>
      </c>
      <c r="DE86" s="88">
        <f t="shared" si="1857"/>
        <v>2044413.0595476658</v>
      </c>
      <c r="DF86" s="85"/>
      <c r="DG86" s="48"/>
      <c r="EX86" s="1"/>
    </row>
    <row r="87" spans="1:154" x14ac:dyDescent="0.15">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c r="U87" s="181">
        <f t="shared" si="1856"/>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c r="BM87" s="86">
        <f t="shared" si="1858"/>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38"/>
        <v>1982077.9254545453</v>
      </c>
      <c r="CM87" s="76">
        <f t="shared" si="1839"/>
        <v>1522770.5688461538</v>
      </c>
      <c r="CN87" s="76">
        <f t="shared" si="1840"/>
        <v>1534700.7840000002</v>
      </c>
      <c r="CO87" s="76">
        <f t="shared" si="1841"/>
        <v>3703746.97</v>
      </c>
      <c r="CP87" s="76">
        <f t="shared" si="1842"/>
        <v>2712154.6041420121</v>
      </c>
      <c r="CQ87" s="76">
        <f t="shared" si="1843"/>
        <v>2618084.8316666665</v>
      </c>
      <c r="CR87" s="76">
        <f t="shared" si="1844"/>
        <v>1460574.9977777777</v>
      </c>
      <c r="CS87" s="76">
        <f t="shared" si="1845"/>
        <v>2267880.9114358975</v>
      </c>
      <c r="CT87" s="76">
        <f t="shared" si="1846"/>
        <v>2527283.52</v>
      </c>
      <c r="CU87" s="76">
        <f t="shared" si="1847"/>
        <v>7406829.132222224</v>
      </c>
      <c r="CV87" s="76">
        <f t="shared" si="1848"/>
        <v>864480.79124999989</v>
      </c>
      <c r="CW87" s="76">
        <f t="shared" si="1849"/>
        <v>2689429.8569430569</v>
      </c>
      <c r="CX87" s="76">
        <f t="shared" si="1850"/>
        <v>1516194.19</v>
      </c>
      <c r="CY87" s="76">
        <f t="shared" si="1851"/>
        <v>2809760.5024999995</v>
      </c>
      <c r="CZ87" s="76">
        <f t="shared" si="1852"/>
        <v>2721489.9705494507</v>
      </c>
      <c r="DA87" s="76">
        <f t="shared" si="1853"/>
        <v>441703.08925612847</v>
      </c>
      <c r="DB87" s="76">
        <f t="shared" si="1854"/>
        <v>228442.6035502959</v>
      </c>
      <c r="DC87" s="76">
        <f t="shared" si="1855"/>
        <v>6029468.9642857146</v>
      </c>
      <c r="DD87" s="76">
        <f t="shared" si="1855"/>
        <v>0</v>
      </c>
      <c r="DE87" s="88">
        <f t="shared" si="1857"/>
        <v>2446173.0260283179</v>
      </c>
      <c r="DF87" s="85"/>
      <c r="DG87" s="48"/>
      <c r="EX87" s="1"/>
    </row>
    <row r="88" spans="1:154" x14ac:dyDescent="0.15">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c r="U88" s="181">
        <f t="shared" si="1856"/>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c r="BM88" s="86">
        <f t="shared" si="1858"/>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38"/>
        <v>778876.71590909082</v>
      </c>
      <c r="CM88" s="76">
        <f t="shared" si="1839"/>
        <v>1207751.1896153847</v>
      </c>
      <c r="CN88" s="76">
        <f t="shared" si="1840"/>
        <v>1547156.058</v>
      </c>
      <c r="CO88" s="76">
        <f t="shared" si="1841"/>
        <v>7335616.6150000002</v>
      </c>
      <c r="CP88" s="76">
        <f t="shared" si="1842"/>
        <v>277804.80497041414</v>
      </c>
      <c r="CQ88" s="76">
        <f t="shared" si="1843"/>
        <v>2047125.4333333329</v>
      </c>
      <c r="CR88" s="76">
        <f t="shared" si="1844"/>
        <v>1067355.7655555557</v>
      </c>
      <c r="CS88" s="76">
        <f t="shared" si="1845"/>
        <v>2302501.4086666671</v>
      </c>
      <c r="CT88" s="76">
        <f t="shared" si="1846"/>
        <v>2171254.5387500003</v>
      </c>
      <c r="CU88" s="76">
        <f t="shared" si="1847"/>
        <v>224862.6</v>
      </c>
      <c r="CV88" s="76">
        <f t="shared" si="1848"/>
        <v>1923418.7549999999</v>
      </c>
      <c r="CW88" s="76">
        <f t="shared" si="1849"/>
        <v>3310960.4126273724</v>
      </c>
      <c r="CX88" s="76">
        <f t="shared" si="1850"/>
        <v>1577396.6763636363</v>
      </c>
      <c r="CY88" s="76">
        <f t="shared" si="1851"/>
        <v>1121057.0049999999</v>
      </c>
      <c r="CZ88" s="76">
        <f t="shared" si="1852"/>
        <v>1194271.5520879123</v>
      </c>
      <c r="DA88" s="76">
        <f t="shared" si="1853"/>
        <v>0</v>
      </c>
      <c r="DB88" s="76">
        <f t="shared" si="1854"/>
        <v>2360614.0913863066</v>
      </c>
      <c r="DC88" s="76">
        <f t="shared" si="1855"/>
        <v>5768140.3785714293</v>
      </c>
      <c r="DD88" s="76">
        <f t="shared" si="1855"/>
        <v>0</v>
      </c>
      <c r="DE88" s="88">
        <f t="shared" si="1857"/>
        <v>2088816.6054091298</v>
      </c>
      <c r="DF88" s="85"/>
      <c r="DG88" s="48"/>
      <c r="EX88" s="1"/>
    </row>
    <row r="89" spans="1:154" x14ac:dyDescent="0.15">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c r="U89" s="181">
        <f t="shared" si="1856"/>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c r="BM89" s="86">
        <f t="shared" si="1858"/>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38"/>
        <v>1468823.1354545453</v>
      </c>
      <c r="CM89" s="76">
        <f t="shared" si="1839"/>
        <v>1166625.5900000001</v>
      </c>
      <c r="CN89" s="76">
        <f t="shared" si="1840"/>
        <v>2430586.764</v>
      </c>
      <c r="CO89" s="76">
        <f t="shared" si="1841"/>
        <v>869969.06666666677</v>
      </c>
      <c r="CP89" s="76">
        <f t="shared" si="1842"/>
        <v>1470911.2204733724</v>
      </c>
      <c r="CQ89" s="76">
        <f t="shared" si="1843"/>
        <v>2642779.4533333327</v>
      </c>
      <c r="CR89" s="76">
        <f t="shared" si="1844"/>
        <v>1072834.6644444445</v>
      </c>
      <c r="CS89" s="76">
        <f t="shared" si="1845"/>
        <v>2743464.6693333336</v>
      </c>
      <c r="CT89" s="76">
        <f t="shared" si="1846"/>
        <v>4385104.4737500008</v>
      </c>
      <c r="CU89" s="76">
        <f t="shared" si="1847"/>
        <v>1689477</v>
      </c>
      <c r="CV89" s="76">
        <f t="shared" si="1848"/>
        <v>2206038.9224999999</v>
      </c>
      <c r="CW89" s="76">
        <f t="shared" si="1849"/>
        <v>3746267.5798501503</v>
      </c>
      <c r="CX89" s="76">
        <f t="shared" si="1850"/>
        <v>1751082.9018181816</v>
      </c>
      <c r="CY89" s="76">
        <f t="shared" si="1851"/>
        <v>2940671.7074999996</v>
      </c>
      <c r="CZ89" s="76">
        <f t="shared" si="1852"/>
        <v>103868.82961538462</v>
      </c>
      <c r="DA89" s="76">
        <f t="shared" si="1853"/>
        <v>2104610.3443956045</v>
      </c>
      <c r="DB89" s="76">
        <f t="shared" si="1854"/>
        <v>6320178.8033812325</v>
      </c>
      <c r="DC89" s="76">
        <f t="shared" si="1855"/>
        <v>4552066.0714285718</v>
      </c>
      <c r="DD89" s="76">
        <f t="shared" si="1855"/>
        <v>0</v>
      </c>
      <c r="DE89" s="88">
        <f t="shared" si="1857"/>
        <v>3204279.1512641585</v>
      </c>
      <c r="DF89" s="85"/>
      <c r="DG89" s="48"/>
      <c r="EX89" s="1"/>
    </row>
    <row r="90" spans="1:154" x14ac:dyDescent="0.15">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c r="U90" s="181">
        <f t="shared" si="1856"/>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c r="BM90" s="86">
        <f t="shared" si="1858"/>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38"/>
        <v>1566678.4427272729</v>
      </c>
      <c r="CM90" s="76">
        <f t="shared" si="1839"/>
        <v>1245472.3287500001</v>
      </c>
      <c r="CN90" s="76">
        <f t="shared" si="1840"/>
        <v>374301.83999999997</v>
      </c>
      <c r="CO90" s="76">
        <f t="shared" si="1841"/>
        <v>3233860.7866666671</v>
      </c>
      <c r="CP90" s="76">
        <f t="shared" si="1842"/>
        <v>1778976.8300591712</v>
      </c>
      <c r="CQ90" s="76">
        <f t="shared" si="1843"/>
        <v>2900542.6799999992</v>
      </c>
      <c r="CR90" s="76">
        <f t="shared" si="1844"/>
        <v>1109413.3544444444</v>
      </c>
      <c r="CS90" s="76">
        <f t="shared" si="1845"/>
        <v>3301090.7926666667</v>
      </c>
      <c r="CT90" s="76">
        <f t="shared" si="1846"/>
        <v>982700.08571428584</v>
      </c>
      <c r="CU90" s="76">
        <f t="shared" si="1847"/>
        <v>2384098.1657142858</v>
      </c>
      <c r="CV90" s="76">
        <f t="shared" si="1848"/>
        <v>1834730.0924999998</v>
      </c>
      <c r="CW90" s="76">
        <f t="shared" si="1849"/>
        <v>3814318.3880341882</v>
      </c>
      <c r="CX90" s="76">
        <f t="shared" si="1850"/>
        <v>1703369.7890909088</v>
      </c>
      <c r="CY90" s="76">
        <f t="shared" si="1851"/>
        <v>0</v>
      </c>
      <c r="CZ90" s="76">
        <f t="shared" si="1852"/>
        <v>1572215.6948076924</v>
      </c>
      <c r="DA90" s="76">
        <f t="shared" si="1853"/>
        <v>7493872.098791209</v>
      </c>
      <c r="DB90" s="76">
        <f t="shared" si="1854"/>
        <v>6002153.4195787534</v>
      </c>
      <c r="DC90" s="76">
        <f t="shared" si="1855"/>
        <v>4259213.8678571433</v>
      </c>
      <c r="DD90" s="76">
        <f t="shared" si="1855"/>
        <v>0</v>
      </c>
      <c r="DE90" s="88">
        <f t="shared" si="1857"/>
        <v>3865491.0162069597</v>
      </c>
      <c r="DF90" s="85"/>
      <c r="DG90" s="48"/>
      <c r="EC90" s="48"/>
      <c r="EX90" s="1"/>
    </row>
    <row r="91" spans="1:154" x14ac:dyDescent="0.15">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c r="U91" s="181">
        <f t="shared" si="1856"/>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c r="BM91" s="86">
        <f t="shared" si="1858"/>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38"/>
        <v>1884106.2427272727</v>
      </c>
      <c r="CM91" s="76">
        <f t="shared" si="1839"/>
        <v>444864.99583333347</v>
      </c>
      <c r="CN91" s="76">
        <f t="shared" si="1840"/>
        <v>2313167.31</v>
      </c>
      <c r="CO91" s="76">
        <f t="shared" si="1841"/>
        <v>2548388.2233333327</v>
      </c>
      <c r="CP91" s="76">
        <f t="shared" si="1842"/>
        <v>2102721.8117751474</v>
      </c>
      <c r="CQ91" s="76">
        <f t="shared" si="1843"/>
        <v>2876974.3291666661</v>
      </c>
      <c r="CR91" s="76">
        <f t="shared" si="1844"/>
        <v>2751085.5866666664</v>
      </c>
      <c r="CS91" s="76">
        <f t="shared" si="1845"/>
        <v>642693.31600000011</v>
      </c>
      <c r="CT91" s="76">
        <f t="shared" si="1846"/>
        <v>2634702.0857142862</v>
      </c>
      <c r="CU91" s="76">
        <f t="shared" si="1847"/>
        <v>2010084.5599999998</v>
      </c>
      <c r="CV91" s="76">
        <f t="shared" si="1848"/>
        <v>1924549.0087499998</v>
      </c>
      <c r="CW91" s="76">
        <f t="shared" si="1849"/>
        <v>3365432.5825641025</v>
      </c>
      <c r="CX91" s="76">
        <f t="shared" si="1850"/>
        <v>6107768.4727272717</v>
      </c>
      <c r="CY91" s="76">
        <f t="shared" si="1851"/>
        <v>1768805.0656249998</v>
      </c>
      <c r="CZ91" s="76">
        <f t="shared" si="1852"/>
        <v>7862452.4288461544</v>
      </c>
      <c r="DA91" s="76">
        <f t="shared" si="1853"/>
        <v>6308920.2838827837</v>
      </c>
      <c r="DB91" s="76">
        <f t="shared" si="1854"/>
        <v>3372810.6588507323</v>
      </c>
      <c r="DC91" s="76">
        <f t="shared" si="1855"/>
        <v>46571.428571428572</v>
      </c>
      <c r="DD91" s="76">
        <f t="shared" si="1855"/>
        <v>0</v>
      </c>
      <c r="DE91" s="88">
        <f t="shared" si="1857"/>
        <v>3871911.97315522</v>
      </c>
      <c r="DF91" s="85"/>
      <c r="DG91" s="48"/>
      <c r="EX91" s="1"/>
    </row>
    <row r="92" spans="1:154" x14ac:dyDescent="0.15">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25"/>
      <c r="U92" s="181">
        <f t="shared" si="1856"/>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c r="BM92" s="86">
        <f t="shared" si="1858"/>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38"/>
        <v>3465219.5949999997</v>
      </c>
      <c r="CM92" s="76">
        <f t="shared" si="1839"/>
        <v>2138440.0250000008</v>
      </c>
      <c r="CN92" s="76">
        <f t="shared" si="1840"/>
        <v>1795108.3616666668</v>
      </c>
      <c r="CO92" s="76">
        <f t="shared" si="1841"/>
        <v>2788352.5366666666</v>
      </c>
      <c r="CP92" s="76">
        <f t="shared" si="1842"/>
        <v>2347407.6963905324</v>
      </c>
      <c r="CQ92" s="76">
        <f t="shared" si="1843"/>
        <v>4376880.8833333328</v>
      </c>
      <c r="CR92" s="76">
        <f t="shared" si="1844"/>
        <v>105134.65666666668</v>
      </c>
      <c r="CS92" s="76">
        <f t="shared" si="1845"/>
        <v>2805510.0346666672</v>
      </c>
      <c r="CT92" s="76">
        <f t="shared" si="1846"/>
        <v>2960365.6444444447</v>
      </c>
      <c r="CU92" s="76">
        <f t="shared" si="1847"/>
        <v>1693735.7039999997</v>
      </c>
      <c r="CV92" s="76">
        <f t="shared" si="1848"/>
        <v>1905229.0125</v>
      </c>
      <c r="CW92" s="76">
        <f t="shared" si="1849"/>
        <v>7426863.4953846149</v>
      </c>
      <c r="CX92" s="76">
        <f t="shared" si="1850"/>
        <v>638981.05374999996</v>
      </c>
      <c r="CY92" s="76">
        <f t="shared" si="1851"/>
        <v>1017628.75</v>
      </c>
      <c r="CZ92" s="76">
        <f t="shared" si="1852"/>
        <v>3442938.6206730772</v>
      </c>
      <c r="DA92" s="76">
        <f t="shared" si="1853"/>
        <v>3437003.0679487181</v>
      </c>
      <c r="DB92" s="76">
        <f t="shared" si="1854"/>
        <v>3889080.8957264964</v>
      </c>
      <c r="DC92" s="76">
        <f t="shared" si="1855"/>
        <v>0</v>
      </c>
      <c r="DD92" s="76">
        <f t="shared" si="1855"/>
        <v>0</v>
      </c>
      <c r="DE92" s="88">
        <f t="shared" si="1857"/>
        <v>2357330.2668696581</v>
      </c>
      <c r="DF92" s="85"/>
      <c r="DG92" s="48"/>
      <c r="EX92" s="1"/>
    </row>
    <row r="93" spans="1:154" x14ac:dyDescent="0.15">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c r="U93" s="181">
        <f t="shared" si="1856"/>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c r="BM93" s="86">
        <f t="shared" si="1858"/>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38"/>
        <v>498744.22909090912</v>
      </c>
      <c r="CM93" s="76">
        <f t="shared" si="1839"/>
        <v>1657656.3490909091</v>
      </c>
      <c r="CN93" s="76">
        <f t="shared" si="1840"/>
        <v>1508946.4316666666</v>
      </c>
      <c r="CO93" s="76">
        <f t="shared" si="1841"/>
        <v>2727768.0183333331</v>
      </c>
      <c r="CP93" s="76">
        <f t="shared" si="1842"/>
        <v>2691268.1330177514</v>
      </c>
      <c r="CQ93" s="76">
        <f t="shared" si="1843"/>
        <v>623340.76000000013</v>
      </c>
      <c r="CR93" s="76">
        <f t="shared" si="1844"/>
        <v>1616675.4216666666</v>
      </c>
      <c r="CS93" s="76">
        <f t="shared" si="1845"/>
        <v>3285368.8093333333</v>
      </c>
      <c r="CT93" s="76">
        <f t="shared" si="1846"/>
        <v>2893487.1344444444</v>
      </c>
      <c r="CU93" s="76">
        <f t="shared" si="1847"/>
        <v>1996056.3599999996</v>
      </c>
      <c r="CV93" s="76">
        <f t="shared" si="1848"/>
        <v>6173070.3749999991</v>
      </c>
      <c r="CW93" s="76">
        <f t="shared" si="1849"/>
        <v>287769.28000000003</v>
      </c>
      <c r="CX93" s="76">
        <f t="shared" si="1850"/>
        <v>2232292.03125</v>
      </c>
      <c r="CY93" s="76">
        <f t="shared" si="1851"/>
        <v>1146938.8306249999</v>
      </c>
      <c r="CZ93" s="76">
        <f t="shared" si="1852"/>
        <v>3935315.487980769</v>
      </c>
      <c r="DA93" s="76">
        <f t="shared" si="1853"/>
        <v>2756194.1854395606</v>
      </c>
      <c r="DB93" s="76">
        <f t="shared" si="1854"/>
        <v>1303646.3980463981</v>
      </c>
      <c r="DC93" s="76">
        <f t="shared" si="1855"/>
        <v>4197900.8357142862</v>
      </c>
      <c r="DD93" s="76">
        <f t="shared" si="1855"/>
        <v>0</v>
      </c>
      <c r="DE93" s="88">
        <f t="shared" si="1857"/>
        <v>2667999.1475612028</v>
      </c>
      <c r="DF93" s="85"/>
      <c r="DG93" s="48"/>
      <c r="EX93" s="1"/>
    </row>
    <row r="94" spans="1:154" x14ac:dyDescent="0.15">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c r="U94" s="181">
        <f t="shared" si="1856"/>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c r="BM94" s="86">
        <f t="shared" si="1858"/>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38"/>
        <v>1851714.1840909091</v>
      </c>
      <c r="CM94" s="76">
        <f t="shared" si="1839"/>
        <v>2080400.08</v>
      </c>
      <c r="CN94" s="76">
        <f t="shared" si="1840"/>
        <v>1600008.7799999998</v>
      </c>
      <c r="CO94" s="76">
        <f t="shared" si="1841"/>
        <v>1516776.96</v>
      </c>
      <c r="CP94" s="76">
        <f t="shared" si="1842"/>
        <v>1872912.8170414199</v>
      </c>
      <c r="CQ94" s="76">
        <f t="shared" si="1843"/>
        <v>3134287.6133333337</v>
      </c>
      <c r="CR94" s="76">
        <f t="shared" si="1844"/>
        <v>1469679.543888889</v>
      </c>
      <c r="CS94" s="76">
        <f t="shared" si="1845"/>
        <v>2685764.3806666667</v>
      </c>
      <c r="CT94" s="76">
        <f t="shared" si="1846"/>
        <v>3670271.0766666667</v>
      </c>
      <c r="CU94" s="76">
        <f t="shared" si="1847"/>
        <v>4589971.4399999995</v>
      </c>
      <c r="CV94" s="76">
        <f t="shared" si="1848"/>
        <v>151381.16999999998</v>
      </c>
      <c r="CW94" s="76">
        <f t="shared" si="1849"/>
        <v>2960180.8000000003</v>
      </c>
      <c r="CX94" s="76">
        <f t="shared" si="1850"/>
        <v>2221487.3925000001</v>
      </c>
      <c r="CY94" s="76">
        <f t="shared" si="1851"/>
        <v>1151681.8049999999</v>
      </c>
      <c r="CZ94" s="76">
        <f t="shared" si="1852"/>
        <v>5266537.03125</v>
      </c>
      <c r="DA94" s="76">
        <f t="shared" si="1853"/>
        <v>1670837.4977106228</v>
      </c>
      <c r="DB94" s="76">
        <f t="shared" si="1854"/>
        <v>1381450.5494505495</v>
      </c>
      <c r="DC94" s="76">
        <f t="shared" si="1855"/>
        <v>5951863.2642857144</v>
      </c>
      <c r="DD94" s="76">
        <f t="shared" si="1855"/>
        <v>0</v>
      </c>
      <c r="DE94" s="88">
        <f t="shared" si="1857"/>
        <v>3084474.0295393774</v>
      </c>
      <c r="DF94" s="85"/>
      <c r="DG94" s="48"/>
      <c r="EX94" s="1"/>
    </row>
    <row r="95" spans="1:154" x14ac:dyDescent="0.15">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c r="U95" s="181">
        <f t="shared" si="1856"/>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c r="BM95" s="86">
        <f t="shared" si="1858"/>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38"/>
        <v>1098265.5249999999</v>
      </c>
      <c r="CM95" s="76">
        <f t="shared" si="1839"/>
        <v>2376619.1709090909</v>
      </c>
      <c r="CN95" s="76">
        <f t="shared" si="1840"/>
        <v>2642322.1399999997</v>
      </c>
      <c r="CO95" s="76">
        <f t="shared" si="1841"/>
        <v>3058910.78</v>
      </c>
      <c r="CP95" s="76">
        <f t="shared" si="1842"/>
        <v>679046.24010256422</v>
      </c>
      <c r="CQ95" s="76">
        <f t="shared" si="1843"/>
        <v>2743390.7150000003</v>
      </c>
      <c r="CR95" s="76">
        <f t="shared" si="1844"/>
        <v>1325543.4616666667</v>
      </c>
      <c r="CS95" s="76">
        <f t="shared" si="1845"/>
        <v>3017262.9353846153</v>
      </c>
      <c r="CT95" s="76">
        <f t="shared" si="1846"/>
        <v>3401687.0022222223</v>
      </c>
      <c r="CU95" s="76">
        <f t="shared" si="1847"/>
        <v>905052.9444444445</v>
      </c>
      <c r="CV95" s="76">
        <f t="shared" si="1848"/>
        <v>2619764.17</v>
      </c>
      <c r="CW95" s="76">
        <f t="shared" si="1849"/>
        <v>3319958.884285714</v>
      </c>
      <c r="CX95" s="76">
        <f t="shared" si="1850"/>
        <v>2701064.8000000003</v>
      </c>
      <c r="CY95" s="76">
        <f t="shared" si="1851"/>
        <v>1426406.0018181817</v>
      </c>
      <c r="CZ95" s="76">
        <f t="shared" si="1852"/>
        <v>934359.81346153852</v>
      </c>
      <c r="DA95" s="76">
        <f t="shared" si="1853"/>
        <v>486338.66133866133</v>
      </c>
      <c r="DB95" s="76">
        <f t="shared" si="1854"/>
        <v>4040568.4315684317</v>
      </c>
      <c r="DC95" s="76">
        <f t="shared" si="1855"/>
        <v>7767555.1285714284</v>
      </c>
      <c r="DD95" s="76">
        <f t="shared" si="1855"/>
        <v>0</v>
      </c>
      <c r="DE95" s="88">
        <f t="shared" si="1857"/>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15">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c r="U96" s="181">
        <f t="shared" si="1856"/>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c r="BM96" s="86">
        <f t="shared" si="1858"/>
        <v>0.33453176080515662</v>
      </c>
      <c r="BN96" s="98"/>
      <c r="CI96" s="98"/>
      <c r="CK96" s="87">
        <v>39542</v>
      </c>
      <c r="CL96" s="76">
        <f t="shared" si="1838"/>
        <v>1203118.5313636365</v>
      </c>
      <c r="CM96" s="76">
        <f t="shared" si="1839"/>
        <v>2428896.669090909</v>
      </c>
      <c r="CN96" s="76">
        <f t="shared" si="1840"/>
        <v>2306859.0133333332</v>
      </c>
      <c r="CO96" s="76">
        <f t="shared" si="1841"/>
        <v>328113.6166666667</v>
      </c>
      <c r="CP96" s="76">
        <f t="shared" si="1842"/>
        <v>2100061.8805384617</v>
      </c>
      <c r="CQ96" s="76">
        <f t="shared" si="1843"/>
        <v>2611944.1555555556</v>
      </c>
      <c r="CR96" s="76">
        <f t="shared" si="1844"/>
        <v>1107951.828</v>
      </c>
      <c r="CS96" s="76">
        <f t="shared" si="1845"/>
        <v>3320331.8721428574</v>
      </c>
      <c r="CT96" s="76">
        <f t="shared" si="1846"/>
        <v>3872096.1077777776</v>
      </c>
      <c r="CU96" s="76">
        <f t="shared" si="1847"/>
        <v>1544920.8055555555</v>
      </c>
      <c r="CV96" s="76">
        <f t="shared" si="1848"/>
        <v>3165250.08</v>
      </c>
      <c r="CW96" s="76">
        <f t="shared" si="1849"/>
        <v>3260962.1971428576</v>
      </c>
      <c r="CX96" s="76">
        <f t="shared" si="1850"/>
        <v>2497151.6933333338</v>
      </c>
      <c r="CY96" s="76">
        <f t="shared" si="1851"/>
        <v>3808040.9318181816</v>
      </c>
      <c r="CZ96" s="76">
        <f t="shared" si="1852"/>
        <v>0</v>
      </c>
      <c r="DA96" s="76">
        <f t="shared" si="1853"/>
        <v>2867185.7473276723</v>
      </c>
      <c r="DB96" s="76">
        <f t="shared" si="1854"/>
        <v>8508490.2379120868</v>
      </c>
      <c r="DC96" s="76">
        <f t="shared" si="1855"/>
        <v>4531509.9642857146</v>
      </c>
      <c r="DD96" s="76">
        <f t="shared" si="1855"/>
        <v>0</v>
      </c>
      <c r="DE96" s="88">
        <f t="shared" si="1857"/>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15">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c r="U97" s="181">
        <f t="shared" si="1856"/>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c r="BM97" s="86">
        <f t="shared" si="1858"/>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38"/>
        <v>2645022.1949999998</v>
      </c>
      <c r="CM97" s="76">
        <f t="shared" si="1839"/>
        <v>1761524.3854545455</v>
      </c>
      <c r="CN97" s="76">
        <f t="shared" si="1840"/>
        <v>1148427</v>
      </c>
      <c r="CO97" s="76">
        <f t="shared" si="1841"/>
        <v>2505305.7766666668</v>
      </c>
      <c r="CP97" s="76">
        <f t="shared" si="1842"/>
        <v>2701695.5284615383</v>
      </c>
      <c r="CQ97" s="76">
        <f t="shared" si="1843"/>
        <v>2171452.5997222224</v>
      </c>
      <c r="CR97" s="76">
        <f t="shared" si="1844"/>
        <v>1437941.7299999997</v>
      </c>
      <c r="CS97" s="76">
        <f t="shared" si="1845"/>
        <v>3202247.4376923079</v>
      </c>
      <c r="CT97" s="76">
        <f t="shared" si="1846"/>
        <v>28791.574285714283</v>
      </c>
      <c r="CU97" s="76">
        <f t="shared" si="1847"/>
        <v>1839417.2199999997</v>
      </c>
      <c r="CV97" s="76">
        <f t="shared" si="1848"/>
        <v>2590809.12</v>
      </c>
      <c r="CW97" s="76">
        <f t="shared" si="1849"/>
        <v>2906944.0500000003</v>
      </c>
      <c r="CX97" s="76">
        <f t="shared" si="1850"/>
        <v>3125617.3833333338</v>
      </c>
      <c r="CY97" s="76">
        <f t="shared" si="1851"/>
        <v>329677.10090909089</v>
      </c>
      <c r="CZ97" s="76">
        <f t="shared" si="1852"/>
        <v>4227610.9958485961</v>
      </c>
      <c r="DA97" s="76">
        <f t="shared" si="1853"/>
        <v>8453557.5258547012</v>
      </c>
      <c r="DB97" s="76">
        <f t="shared" si="1854"/>
        <v>7800102.9267399283</v>
      </c>
      <c r="DC97" s="76">
        <f t="shared" si="1855"/>
        <v>4103687.4642857146</v>
      </c>
      <c r="DD97" s="76">
        <f t="shared" si="1855"/>
        <v>0</v>
      </c>
      <c r="DE97" s="88">
        <f t="shared" si="1857"/>
        <v>4982927.2027276056</v>
      </c>
      <c r="DF97" s="85"/>
      <c r="DG97" s="48"/>
      <c r="EX97" s="1"/>
    </row>
    <row r="98" spans="1:154" x14ac:dyDescent="0.15">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c r="U98" s="181">
        <f t="shared" si="1856"/>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c r="BM98" s="86">
        <f t="shared" si="1858"/>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38"/>
        <v>1224897.0390000001</v>
      </c>
      <c r="CM98" s="76">
        <f t="shared" si="1839"/>
        <v>880364.15227272711</v>
      </c>
      <c r="CN98" s="76">
        <f t="shared" si="1840"/>
        <v>3262085.1</v>
      </c>
      <c r="CO98" s="76">
        <f t="shared" si="1841"/>
        <v>2000499.642</v>
      </c>
      <c r="CP98" s="76">
        <f t="shared" si="1842"/>
        <v>2190238.1068717949</v>
      </c>
      <c r="CQ98" s="76">
        <f t="shared" si="1843"/>
        <v>1187684.178888889</v>
      </c>
      <c r="CR98" s="76">
        <f t="shared" si="1844"/>
        <v>1590391.7939999998</v>
      </c>
      <c r="CS98" s="76">
        <f t="shared" si="1845"/>
        <v>355262.20038461528</v>
      </c>
      <c r="CT98" s="76">
        <f t="shared" si="1846"/>
        <v>4012759.4521428565</v>
      </c>
      <c r="CU98" s="76">
        <f t="shared" si="1847"/>
        <v>2230781.9657142852</v>
      </c>
      <c r="CV98" s="76">
        <f t="shared" si="1848"/>
        <v>3131160.48</v>
      </c>
      <c r="CW98" s="76">
        <f t="shared" si="1849"/>
        <v>4009963.6624999996</v>
      </c>
      <c r="CX98" s="76">
        <f t="shared" si="1850"/>
        <v>4319730.5644444451</v>
      </c>
      <c r="CY98" s="76">
        <f t="shared" si="1851"/>
        <v>1817390.57</v>
      </c>
      <c r="CZ98" s="76">
        <f t="shared" si="1852"/>
        <v>7691842.7541758241</v>
      </c>
      <c r="DA98" s="76">
        <f t="shared" si="1853"/>
        <v>5691439.1680069929</v>
      </c>
      <c r="DB98" s="76">
        <f t="shared" si="1854"/>
        <v>5598477.1384615377</v>
      </c>
      <c r="DC98" s="76">
        <f t="shared" si="1855"/>
        <v>323142.85714285716</v>
      </c>
      <c r="DD98" s="76">
        <f t="shared" si="1855"/>
        <v>0</v>
      </c>
      <c r="DE98" s="88">
        <f t="shared" si="1857"/>
        <v>4224458.4975574426</v>
      </c>
      <c r="DF98" s="85"/>
      <c r="DG98" s="48"/>
      <c r="EX98" s="1"/>
    </row>
    <row r="99" spans="1:154" x14ac:dyDescent="0.15">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c r="U99" s="181">
        <f t="shared" si="1856"/>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c r="BM99" s="86">
        <f t="shared" si="1858"/>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38"/>
        <v>2256994.6919999998</v>
      </c>
      <c r="CM99" s="76">
        <f t="shared" si="1839"/>
        <v>2477939.6436363631</v>
      </c>
      <c r="CN99" s="76">
        <f t="shared" si="1840"/>
        <v>3624661.9200000009</v>
      </c>
      <c r="CO99" s="76">
        <f t="shared" si="1841"/>
        <v>2343774.6428571427</v>
      </c>
      <c r="CP99" s="76">
        <f t="shared" si="1842"/>
        <v>2542471.3114358978</v>
      </c>
      <c r="CQ99" s="76">
        <f t="shared" si="1843"/>
        <v>2251891.8711111112</v>
      </c>
      <c r="CR99" s="76">
        <f t="shared" si="1844"/>
        <v>414856.92857142852</v>
      </c>
      <c r="CS99" s="76">
        <f t="shared" si="1845"/>
        <v>2791594.5913461531</v>
      </c>
      <c r="CT99" s="76">
        <f t="shared" si="1846"/>
        <v>3876708.2966666664</v>
      </c>
      <c r="CU99" s="76">
        <f t="shared" si="1847"/>
        <v>2281073.3542857138</v>
      </c>
      <c r="CV99" s="76">
        <f t="shared" si="1848"/>
        <v>3697106.8888888895</v>
      </c>
      <c r="CW99" s="76">
        <f t="shared" si="1849"/>
        <v>6348316.6292857137</v>
      </c>
      <c r="CX99" s="76">
        <f t="shared" si="1850"/>
        <v>631790.07272727287</v>
      </c>
      <c r="CY99" s="76">
        <f t="shared" si="1851"/>
        <v>1915564.3527272725</v>
      </c>
      <c r="CZ99" s="76">
        <f t="shared" si="1852"/>
        <v>5585057.9221001221</v>
      </c>
      <c r="DA99" s="76">
        <f t="shared" si="1853"/>
        <v>5939401.19076923</v>
      </c>
      <c r="DB99" s="76">
        <f t="shared" si="1854"/>
        <v>4854402.8307692306</v>
      </c>
      <c r="DC99" s="76">
        <f t="shared" si="1855"/>
        <v>248571.42857142858</v>
      </c>
      <c r="DD99" s="76">
        <f t="shared" si="1855"/>
        <v>0</v>
      </c>
      <c r="DE99" s="88">
        <f t="shared" si="1857"/>
        <v>3708599.5449874564</v>
      </c>
      <c r="DF99" s="85"/>
      <c r="DG99" s="48"/>
      <c r="EX99" s="1"/>
    </row>
    <row r="100" spans="1:154" x14ac:dyDescent="0.15">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c r="U100" s="181">
        <f t="shared" si="1856"/>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c r="BM100" s="86">
        <f t="shared" si="1858"/>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38"/>
        <v>264197.79045454547</v>
      </c>
      <c r="CM100" s="76">
        <f t="shared" si="1839"/>
        <v>2031930.4777777775</v>
      </c>
      <c r="CN100" s="76">
        <f t="shared" si="1840"/>
        <v>3597451.7040000004</v>
      </c>
      <c r="CO100" s="76">
        <f t="shared" si="1841"/>
        <v>2133753.0308333337</v>
      </c>
      <c r="CP100" s="76">
        <f t="shared" si="1842"/>
        <v>2249567.4129230776</v>
      </c>
      <c r="CQ100" s="76">
        <f t="shared" si="1843"/>
        <v>195351.3147058824</v>
      </c>
      <c r="CR100" s="76">
        <f t="shared" si="1844"/>
        <v>1823543.7857142854</v>
      </c>
      <c r="CS100" s="76">
        <f t="shared" si="1845"/>
        <v>3482617.0389743582</v>
      </c>
      <c r="CT100" s="76">
        <f t="shared" si="1846"/>
        <v>3719043.8088888889</v>
      </c>
      <c r="CU100" s="76">
        <f t="shared" si="1847"/>
        <v>2395529.074285714</v>
      </c>
      <c r="CV100" s="76">
        <f t="shared" si="1848"/>
        <v>5648300.6444444451</v>
      </c>
      <c r="CW100" s="76">
        <f t="shared" si="1849"/>
        <v>1116573.2623076923</v>
      </c>
      <c r="CX100" s="76">
        <f t="shared" si="1850"/>
        <v>3473042.4727272731</v>
      </c>
      <c r="CY100" s="76">
        <f t="shared" si="1851"/>
        <v>1964386.709090909</v>
      </c>
      <c r="CZ100" s="76">
        <f t="shared" si="1852"/>
        <v>8330852.1855921857</v>
      </c>
      <c r="DA100" s="76">
        <f t="shared" si="1853"/>
        <v>5010752.6894755242</v>
      </c>
      <c r="DB100" s="76">
        <f t="shared" si="1854"/>
        <v>2697494.2417582413</v>
      </c>
      <c r="DC100" s="76">
        <f t="shared" si="1855"/>
        <v>3934202.1428571427</v>
      </c>
      <c r="DD100" s="76">
        <f t="shared" si="1855"/>
        <v>0</v>
      </c>
      <c r="DE100" s="88">
        <f t="shared" si="1857"/>
        <v>4387537.5937548</v>
      </c>
      <c r="DF100" s="85"/>
      <c r="DG100" s="48"/>
      <c r="EX100" s="1"/>
    </row>
    <row r="101" spans="1:154" x14ac:dyDescent="0.15">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c r="U101" s="181">
        <f t="shared" si="1856"/>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c r="BM101" s="86">
        <f t="shared" si="1858"/>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38"/>
        <v>1898188.6199999999</v>
      </c>
      <c r="CM101" s="76">
        <f t="shared" si="1839"/>
        <v>2149488.0553846154</v>
      </c>
      <c r="CN101" s="76">
        <f t="shared" si="1840"/>
        <v>2534131.9175</v>
      </c>
      <c r="CO101" s="76">
        <f t="shared" si="1841"/>
        <v>1759376.1300000001</v>
      </c>
      <c r="CP101" s="76">
        <f t="shared" si="1842"/>
        <v>1859174.3704615389</v>
      </c>
      <c r="CQ101" s="76">
        <f t="shared" si="1843"/>
        <v>2868431.9938235297</v>
      </c>
      <c r="CR101" s="76">
        <f t="shared" si="1844"/>
        <v>1644418.7142857141</v>
      </c>
      <c r="CS101" s="76">
        <f t="shared" si="1845"/>
        <v>3172739.6638461533</v>
      </c>
      <c r="CT101" s="76">
        <f t="shared" si="1846"/>
        <v>5039094.7455555554</v>
      </c>
      <c r="CU101" s="76">
        <f t="shared" si="1847"/>
        <v>4797387.2857142845</v>
      </c>
      <c r="CV101" s="76">
        <f t="shared" si="1848"/>
        <v>245948.16000000003</v>
      </c>
      <c r="CW101" s="76">
        <f t="shared" si="1849"/>
        <v>2896750.3693406591</v>
      </c>
      <c r="CX101" s="76">
        <f t="shared" si="1850"/>
        <v>3277749.4181818189</v>
      </c>
      <c r="CY101" s="76">
        <f t="shared" si="1851"/>
        <v>1989323.229090909</v>
      </c>
      <c r="CZ101" s="76">
        <f t="shared" si="1852"/>
        <v>5130989.615384615</v>
      </c>
      <c r="DA101" s="76">
        <f t="shared" si="1853"/>
        <v>3268503.3769230763</v>
      </c>
      <c r="DB101" s="76">
        <f t="shared" si="1854"/>
        <v>1211772.1978021979</v>
      </c>
      <c r="DC101" s="76">
        <f t="shared" si="1855"/>
        <v>7540380.1071428573</v>
      </c>
      <c r="DD101" s="76">
        <f t="shared" si="1855"/>
        <v>0</v>
      </c>
      <c r="DE101" s="88">
        <f t="shared" si="1857"/>
        <v>3828193.7052687309</v>
      </c>
      <c r="DF101" s="85"/>
      <c r="DG101" s="48"/>
      <c r="EX101" s="1"/>
    </row>
    <row r="102" spans="1:154" x14ac:dyDescent="0.15">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c r="U102" s="181">
        <f t="shared" si="1856"/>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c r="BM102" s="86">
        <f t="shared" si="1858"/>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38"/>
        <v>1297415.7099999997</v>
      </c>
      <c r="CM102" s="76">
        <f t="shared" si="1839"/>
        <v>3023660.8315384616</v>
      </c>
      <c r="CN102" s="76">
        <f t="shared" si="1840"/>
        <v>2600302.3199999998</v>
      </c>
      <c r="CO102" s="76">
        <f t="shared" si="1841"/>
        <v>2562354.4158333335</v>
      </c>
      <c r="CP102" s="76">
        <f t="shared" si="1842"/>
        <v>635924.5748717949</v>
      </c>
      <c r="CQ102" s="76">
        <f t="shared" si="1843"/>
        <v>2279411.085</v>
      </c>
      <c r="CR102" s="76">
        <f t="shared" si="1844"/>
        <v>1713920.4944444443</v>
      </c>
      <c r="CS102" s="76">
        <f t="shared" si="1845"/>
        <v>3401648.4703846145</v>
      </c>
      <c r="CT102" s="76">
        <f t="shared" si="1846"/>
        <v>5120209.8633333333</v>
      </c>
      <c r="CU102" s="76">
        <f t="shared" si="1847"/>
        <v>1040796.0199999999</v>
      </c>
      <c r="CV102" s="76">
        <f t="shared" si="1848"/>
        <v>3158837.52</v>
      </c>
      <c r="CW102" s="76">
        <f t="shared" si="1849"/>
        <v>3451451.8300000005</v>
      </c>
      <c r="CX102" s="76">
        <f t="shared" si="1850"/>
        <v>3481847.7750000008</v>
      </c>
      <c r="CY102" s="76">
        <f t="shared" si="1851"/>
        <v>1903599.5536363635</v>
      </c>
      <c r="CZ102" s="76">
        <f t="shared" si="1852"/>
        <v>2039833.9643467644</v>
      </c>
      <c r="DA102" s="76">
        <f t="shared" si="1853"/>
        <v>1062453.9467719782</v>
      </c>
      <c r="DB102" s="76">
        <f t="shared" si="1854"/>
        <v>5016655.3997527473</v>
      </c>
      <c r="DC102" s="76">
        <f t="shared" si="1855"/>
        <v>8695188.7491071448</v>
      </c>
      <c r="DD102" s="76">
        <f t="shared" si="1855"/>
        <v>0</v>
      </c>
      <c r="DE102" s="88">
        <f t="shared" si="1857"/>
        <v>3743546.3227229998</v>
      </c>
      <c r="DF102" s="85"/>
      <c r="DG102" s="48"/>
      <c r="EX102" s="1"/>
    </row>
    <row r="103" spans="1:154" x14ac:dyDescent="0.15">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c r="U103" s="181">
        <f t="shared" si="1856"/>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c r="BM103" s="86">
        <f t="shared" si="1858"/>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38"/>
        <v>1896582.1324999996</v>
      </c>
      <c r="CM103" s="76">
        <f t="shared" si="1839"/>
        <v>2974800.2296153847</v>
      </c>
      <c r="CN103" s="76">
        <f t="shared" si="1840"/>
        <v>2667596.31</v>
      </c>
      <c r="CO103" s="76">
        <f t="shared" si="1841"/>
        <v>354631.69384615385</v>
      </c>
      <c r="CP103" s="76">
        <f t="shared" si="1842"/>
        <v>2436938.4585641026</v>
      </c>
      <c r="CQ103" s="76">
        <f t="shared" si="1843"/>
        <v>2571096.5028571431</v>
      </c>
      <c r="CR103" s="76">
        <f t="shared" si="1844"/>
        <v>1692757.6611111108</v>
      </c>
      <c r="CS103" s="76">
        <f t="shared" si="1845"/>
        <v>3638057.2879720274</v>
      </c>
      <c r="CT103" s="76">
        <f t="shared" si="1846"/>
        <v>5095169.4633333329</v>
      </c>
      <c r="CU103" s="76">
        <f t="shared" si="1847"/>
        <v>1857575.4057142856</v>
      </c>
      <c r="CV103" s="76">
        <f t="shared" si="1848"/>
        <v>3287802.4800000004</v>
      </c>
      <c r="CW103" s="76">
        <f t="shared" si="1849"/>
        <v>2910596.9142857147</v>
      </c>
      <c r="CX103" s="76">
        <f t="shared" si="1850"/>
        <v>3317003.8608333338</v>
      </c>
      <c r="CY103" s="76">
        <f t="shared" si="1851"/>
        <v>3144301.8381818179</v>
      </c>
      <c r="CZ103" s="76">
        <f t="shared" si="1852"/>
        <v>1442899.446825397</v>
      </c>
      <c r="DA103" s="76">
        <f t="shared" si="1853"/>
        <v>7050098.7774313195</v>
      </c>
      <c r="DB103" s="76">
        <f t="shared" si="1854"/>
        <v>6290023.2990659336</v>
      </c>
      <c r="DC103" s="76">
        <f t="shared" si="1855"/>
        <v>3877583.0625000009</v>
      </c>
      <c r="DD103" s="76">
        <f t="shared" si="1855"/>
        <v>0</v>
      </c>
      <c r="DE103" s="88">
        <f t="shared" si="1857"/>
        <v>4360981.2848008936</v>
      </c>
      <c r="DF103" s="85"/>
      <c r="DG103" s="48"/>
      <c r="EX103" s="1"/>
    </row>
    <row r="104" spans="1:154" x14ac:dyDescent="0.15">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c r="U104" s="181">
        <f t="shared" si="1856"/>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c r="BM104" s="86">
        <f t="shared" si="1858"/>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38"/>
        <v>2490561.4432142861</v>
      </c>
      <c r="CM104" s="76">
        <f t="shared" si="1839"/>
        <v>2411097.1015384616</v>
      </c>
      <c r="CN104" s="76">
        <f t="shared" si="1840"/>
        <v>685072.0422222222</v>
      </c>
      <c r="CO104" s="76">
        <f t="shared" si="1841"/>
        <v>1976585.7669230769</v>
      </c>
      <c r="CP104" s="76">
        <f t="shared" si="1842"/>
        <v>3094341.4926153845</v>
      </c>
      <c r="CQ104" s="76">
        <f t="shared" si="1843"/>
        <v>2651549.12</v>
      </c>
      <c r="CR104" s="76">
        <f t="shared" si="1844"/>
        <v>1869290.96</v>
      </c>
      <c r="CS104" s="76">
        <f t="shared" si="1845"/>
        <v>4482608.8896503495</v>
      </c>
      <c r="CT104" s="76">
        <f t="shared" si="1846"/>
        <v>1685748.7249999999</v>
      </c>
      <c r="CU104" s="76">
        <f t="shared" si="1847"/>
        <v>2281202.5714285718</v>
      </c>
      <c r="CV104" s="76">
        <f t="shared" si="1848"/>
        <v>3825159.3385714283</v>
      </c>
      <c r="CW104" s="76">
        <f t="shared" si="1849"/>
        <v>2878874.7142857141</v>
      </c>
      <c r="CX104" s="76">
        <f t="shared" si="1850"/>
        <v>4378815.3230769243</v>
      </c>
      <c r="CY104" s="76">
        <f t="shared" si="1851"/>
        <v>459726.66499999992</v>
      </c>
      <c r="CZ104" s="76">
        <f t="shared" si="1852"/>
        <v>7051022.0017460324</v>
      </c>
      <c r="DA104" s="76">
        <f t="shared" si="1853"/>
        <v>10113164.553708794</v>
      </c>
      <c r="DB104" s="76">
        <f t="shared" si="1854"/>
        <v>9452624.2711721603</v>
      </c>
      <c r="DC104" s="76">
        <f t="shared" si="1855"/>
        <v>7042911.851904762</v>
      </c>
      <c r="DD104" s="76">
        <f t="shared" si="1855"/>
        <v>0</v>
      </c>
      <c r="DE104" s="88">
        <f t="shared" si="1857"/>
        <v>6823889.8687063502</v>
      </c>
      <c r="DF104" s="85"/>
      <c r="DG104" s="48"/>
      <c r="EX104" s="1"/>
    </row>
    <row r="105" spans="1:154" x14ac:dyDescent="0.15">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c r="U105" s="181">
        <f t="shared" si="1856"/>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c r="BM105" s="86">
        <f t="shared" si="1858"/>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38"/>
        <v>3757095.2082142853</v>
      </c>
      <c r="CM105" s="76">
        <f t="shared" si="1839"/>
        <v>534136.18192307686</v>
      </c>
      <c r="CN105" s="76">
        <f t="shared" si="1840"/>
        <v>3238758.54</v>
      </c>
      <c r="CO105" s="76">
        <f t="shared" si="1841"/>
        <v>1730936.0377777778</v>
      </c>
      <c r="CP105" s="76">
        <f t="shared" si="1842"/>
        <v>3528650.9321025652</v>
      </c>
      <c r="CQ105" s="76">
        <f t="shared" si="1843"/>
        <v>2568630.2400000002</v>
      </c>
      <c r="CR105" s="76">
        <f t="shared" si="1844"/>
        <v>1823837.9</v>
      </c>
      <c r="CS105" s="76">
        <f t="shared" si="1845"/>
        <v>559457.14412587415</v>
      </c>
      <c r="CT105" s="76">
        <f t="shared" si="1846"/>
        <v>3772555.37</v>
      </c>
      <c r="CU105" s="76">
        <f t="shared" si="1847"/>
        <v>2531014.771428572</v>
      </c>
      <c r="CV105" s="76">
        <f t="shared" si="1848"/>
        <v>3893680.26</v>
      </c>
      <c r="CW105" s="76">
        <f t="shared" si="1849"/>
        <v>2967686.4912244896</v>
      </c>
      <c r="CX105" s="76">
        <f t="shared" si="1850"/>
        <v>6704912.3569230791</v>
      </c>
      <c r="CY105" s="76">
        <f t="shared" si="1851"/>
        <v>2219504.0149999997</v>
      </c>
      <c r="CZ105" s="76">
        <f t="shared" si="1852"/>
        <v>8804020.645357145</v>
      </c>
      <c r="DA105" s="76">
        <f t="shared" si="1853"/>
        <v>9074453.4689610396</v>
      </c>
      <c r="DB105" s="76">
        <f t="shared" si="1854"/>
        <v>5118037.8077884614</v>
      </c>
      <c r="DC105" s="76">
        <f t="shared" si="1855"/>
        <v>1261243.8095238095</v>
      </c>
      <c r="DD105" s="76">
        <f t="shared" si="1855"/>
        <v>0</v>
      </c>
      <c r="DE105" s="88">
        <f t="shared" si="1857"/>
        <v>5295451.9493260914</v>
      </c>
      <c r="DF105" s="85"/>
      <c r="DG105" s="48"/>
      <c r="EX105" s="1"/>
    </row>
    <row r="106" spans="1:154" x14ac:dyDescent="0.15">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c r="U106" s="181">
        <f t="shared" si="1856"/>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c r="BM106" s="86">
        <f t="shared" si="1858"/>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38"/>
        <v>2412803.0196428569</v>
      </c>
      <c r="CM106" s="76">
        <f t="shared" si="1839"/>
        <v>2684948.7669230765</v>
      </c>
      <c r="CN106" s="76">
        <f t="shared" si="1840"/>
        <v>3112533.4244444445</v>
      </c>
      <c r="CO106" s="76">
        <f t="shared" si="1841"/>
        <v>2087321.1022222224</v>
      </c>
      <c r="CP106" s="76">
        <f t="shared" si="1842"/>
        <v>3440631.6116923084</v>
      </c>
      <c r="CQ106" s="76">
        <f t="shared" si="1843"/>
        <v>2353843.6114285714</v>
      </c>
      <c r="CR106" s="76">
        <f t="shared" si="1844"/>
        <v>544740.57500000007</v>
      </c>
      <c r="CS106" s="76">
        <f t="shared" si="1845"/>
        <v>4137838.3043356645</v>
      </c>
      <c r="CT106" s="76">
        <f t="shared" si="1846"/>
        <v>4528826.9280000003</v>
      </c>
      <c r="CU106" s="76">
        <f t="shared" si="1847"/>
        <v>2238279.6800000006</v>
      </c>
      <c r="CV106" s="76">
        <f t="shared" si="1848"/>
        <v>3937010.1942857141</v>
      </c>
      <c r="CW106" s="76">
        <f t="shared" si="1849"/>
        <v>4539496.9312244896</v>
      </c>
      <c r="CX106" s="76">
        <f t="shared" si="1850"/>
        <v>1212992.9500000002</v>
      </c>
      <c r="CY106" s="76">
        <f t="shared" si="1851"/>
        <v>2638077.3872727277</v>
      </c>
      <c r="CZ106" s="76">
        <f t="shared" si="1852"/>
        <v>7914937.7201785706</v>
      </c>
      <c r="DA106" s="76">
        <f t="shared" si="1853"/>
        <v>5480283.4180815024</v>
      </c>
      <c r="DB106" s="76">
        <f t="shared" si="1854"/>
        <v>6248624.9725641022</v>
      </c>
      <c r="DC106" s="76">
        <f t="shared" si="1855"/>
        <v>722244.2857142858</v>
      </c>
      <c r="DD106" s="76">
        <f t="shared" si="1855"/>
        <v>0</v>
      </c>
      <c r="DE106" s="88">
        <f t="shared" si="1857"/>
        <v>4600833.556762238</v>
      </c>
      <c r="DF106" s="85"/>
      <c r="DG106" s="48"/>
      <c r="EX106" s="1"/>
    </row>
    <row r="107" spans="1:154" x14ac:dyDescent="0.15">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c r="U107" s="181">
        <f t="shared" si="1856"/>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c r="BM107" s="86">
        <f t="shared" si="1858"/>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38"/>
        <v>727695.19230769249</v>
      </c>
      <c r="CM107" s="76">
        <f t="shared" si="1839"/>
        <v>3270614.0805882365</v>
      </c>
      <c r="CN107" s="76">
        <f t="shared" si="1840"/>
        <v>3490979.5424999995</v>
      </c>
      <c r="CO107" s="76">
        <f t="shared" si="1841"/>
        <v>1961353.9780000004</v>
      </c>
      <c r="CP107" s="76">
        <f t="shared" si="1842"/>
        <v>3659434.1034615394</v>
      </c>
      <c r="CQ107" s="76">
        <f t="shared" si="1843"/>
        <v>668765.30285714287</v>
      </c>
      <c r="CR107" s="76">
        <f t="shared" si="1844"/>
        <v>2225914.5950000002</v>
      </c>
      <c r="CS107" s="76">
        <f t="shared" si="1845"/>
        <v>4721590.6958974367</v>
      </c>
      <c r="CT107" s="76">
        <f t="shared" si="1846"/>
        <v>5247121.7672727276</v>
      </c>
      <c r="CU107" s="76">
        <f t="shared" si="1847"/>
        <v>2977436.3733333331</v>
      </c>
      <c r="CV107" s="76">
        <f t="shared" si="1848"/>
        <v>6383636.1771428566</v>
      </c>
      <c r="CW107" s="76">
        <f t="shared" si="1849"/>
        <v>1161822.3756632654</v>
      </c>
      <c r="CX107" s="76">
        <f t="shared" si="1850"/>
        <v>6523944.7000000011</v>
      </c>
      <c r="CY107" s="76">
        <f t="shared" si="1851"/>
        <v>2859909.1772727272</v>
      </c>
      <c r="CZ107" s="76">
        <f t="shared" si="1852"/>
        <v>6697605.9281593403</v>
      </c>
      <c r="DA107" s="76">
        <f t="shared" si="1853"/>
        <v>4811815.0285714297</v>
      </c>
      <c r="DB107" s="76">
        <f t="shared" si="1854"/>
        <v>3852054.8937362637</v>
      </c>
      <c r="DC107" s="76">
        <f t="shared" si="1855"/>
        <v>5451728.8728571432</v>
      </c>
      <c r="DD107" s="76">
        <f t="shared" si="1855"/>
        <v>0</v>
      </c>
      <c r="DE107" s="88">
        <f t="shared" si="1857"/>
        <v>4734622.7801193809</v>
      </c>
      <c r="DF107" s="85"/>
      <c r="DG107" s="48"/>
      <c r="EX107" s="1"/>
    </row>
    <row r="108" spans="1:154" x14ac:dyDescent="0.15">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c r="U108" s="181">
        <f t="shared" si="1856"/>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c r="BM108" s="86">
        <f t="shared" si="1858"/>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38"/>
        <v>3756905.7980769239</v>
      </c>
      <c r="CM108" s="76">
        <f t="shared" si="1839"/>
        <v>3099448.2352941176</v>
      </c>
      <c r="CN108" s="76">
        <f t="shared" si="1840"/>
        <v>3170873.4662499996</v>
      </c>
      <c r="CO108" s="76">
        <f t="shared" si="1841"/>
        <v>2772702.9600000004</v>
      </c>
      <c r="CP108" s="76">
        <f t="shared" si="1842"/>
        <v>2957036.9634615392</v>
      </c>
      <c r="CQ108" s="76">
        <f t="shared" si="1843"/>
        <v>2654362.3542857147</v>
      </c>
      <c r="CR108" s="76">
        <f t="shared" si="1844"/>
        <v>2021151.8799999997</v>
      </c>
      <c r="CS108" s="76">
        <f t="shared" si="1845"/>
        <v>4700020.6943589738</v>
      </c>
      <c r="CT108" s="76">
        <f t="shared" si="1846"/>
        <v>5377810.4699999997</v>
      </c>
      <c r="CU108" s="76">
        <f t="shared" si="1847"/>
        <v>5664632.2133333329</v>
      </c>
      <c r="CV108" s="76">
        <f t="shared" si="1848"/>
        <v>215271.75999999998</v>
      </c>
      <c r="CW108" s="76">
        <f t="shared" si="1849"/>
        <v>2900838.7571428572</v>
      </c>
      <c r="CX108" s="76">
        <f t="shared" si="1850"/>
        <v>6368456.5615384625</v>
      </c>
      <c r="CY108" s="76">
        <f t="shared" si="1851"/>
        <v>2483921.9618181824</v>
      </c>
      <c r="CZ108" s="76">
        <f t="shared" si="1852"/>
        <v>7599016.6486950554</v>
      </c>
      <c r="DA108" s="76">
        <f t="shared" si="1853"/>
        <v>3605206.7856743261</v>
      </c>
      <c r="DB108" s="76">
        <f t="shared" si="1854"/>
        <v>2665961.538461538</v>
      </c>
      <c r="DC108" s="76">
        <f t="shared" si="1855"/>
        <v>7109807.7731043957</v>
      </c>
      <c r="DD108" s="76">
        <f t="shared" si="1855"/>
        <v>0</v>
      </c>
      <c r="DE108" s="88">
        <f t="shared" si="1857"/>
        <v>4692782.9415507</v>
      </c>
      <c r="DF108" s="85"/>
      <c r="DG108" s="48"/>
      <c r="EX108" s="1"/>
    </row>
    <row r="109" spans="1:154" x14ac:dyDescent="0.15">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c r="U109" s="181">
        <f t="shared" si="1856"/>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c r="BM109" s="86">
        <f t="shared" si="1858"/>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38"/>
        <v>3064262.4375000005</v>
      </c>
      <c r="CM109" s="76">
        <f t="shared" si="1839"/>
        <v>2690361.472941177</v>
      </c>
      <c r="CN109" s="76">
        <f t="shared" si="1840"/>
        <v>2852151.2250000001</v>
      </c>
      <c r="CO109" s="76">
        <f t="shared" si="1841"/>
        <v>2323241.0400000005</v>
      </c>
      <c r="CP109" s="76">
        <f t="shared" si="1842"/>
        <v>801638.15875739628</v>
      </c>
      <c r="CQ109" s="76">
        <f t="shared" si="1843"/>
        <v>2657474.6585714286</v>
      </c>
      <c r="CR109" s="76">
        <f t="shared" si="1844"/>
        <v>1998399.4799999997</v>
      </c>
      <c r="CS109" s="76">
        <f t="shared" si="1845"/>
        <v>4483581.1876923069</v>
      </c>
      <c r="CT109" s="76">
        <f t="shared" si="1846"/>
        <v>6133065.120000001</v>
      </c>
      <c r="CU109" s="76">
        <f t="shared" si="1847"/>
        <v>1470126.9333333331</v>
      </c>
      <c r="CV109" s="76">
        <f t="shared" si="1848"/>
        <v>4213570.7371428572</v>
      </c>
      <c r="CW109" s="76">
        <f t="shared" si="1849"/>
        <v>3732693.6921428577</v>
      </c>
      <c r="CX109" s="76">
        <f t="shared" si="1850"/>
        <v>6305105.0584615385</v>
      </c>
      <c r="CY109" s="76">
        <f t="shared" si="1851"/>
        <v>2721293.9401785713</v>
      </c>
      <c r="CZ109" s="76">
        <f t="shared" si="1852"/>
        <v>5526305.7587225279</v>
      </c>
      <c r="DA109" s="76">
        <f t="shared" si="1853"/>
        <v>1007194.3833943834</v>
      </c>
      <c r="DB109" s="76">
        <f t="shared" si="1854"/>
        <v>6294868.7019917564</v>
      </c>
      <c r="DC109" s="76">
        <f t="shared" si="1855"/>
        <v>6428436.9695604406</v>
      </c>
      <c r="DD109" s="76">
        <f t="shared" si="1855"/>
        <v>0</v>
      </c>
      <c r="DE109" s="88">
        <f t="shared" si="1857"/>
        <v>4395619.9507695362</v>
      </c>
      <c r="DF109" s="85"/>
      <c r="DG109" s="48"/>
      <c r="EX109" s="1"/>
    </row>
    <row r="110" spans="1:154" x14ac:dyDescent="0.15">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c r="U110" s="181">
        <f t="shared" si="1856"/>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c r="BM110" s="86">
        <f t="shared" si="1858"/>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38"/>
        <v>2949306.2910714289</v>
      </c>
      <c r="CM110" s="76">
        <f t="shared" si="1839"/>
        <v>2877902.3294117656</v>
      </c>
      <c r="CN110" s="76">
        <f t="shared" si="1840"/>
        <v>2477634.9675000003</v>
      </c>
      <c r="CO110" s="76">
        <f t="shared" si="1841"/>
        <v>480307.80000000005</v>
      </c>
      <c r="CP110" s="76">
        <f t="shared" si="1842"/>
        <v>3786817.1083431942</v>
      </c>
      <c r="CQ110" s="76">
        <f t="shared" si="1843"/>
        <v>3056651.98</v>
      </c>
      <c r="CR110" s="76">
        <f t="shared" si="1844"/>
        <v>2395893.4999999995</v>
      </c>
      <c r="CS110" s="76">
        <f t="shared" si="1845"/>
        <v>3445143.0726627219</v>
      </c>
      <c r="CT110" s="76">
        <f t="shared" si="1846"/>
        <v>5818346.5275000008</v>
      </c>
      <c r="CU110" s="76">
        <f t="shared" si="1847"/>
        <v>1855474.5066666664</v>
      </c>
      <c r="CV110" s="76">
        <f t="shared" si="1848"/>
        <v>4737234.1285714284</v>
      </c>
      <c r="CW110" s="76">
        <f t="shared" si="1849"/>
        <v>3838628.9425000004</v>
      </c>
      <c r="CX110" s="76">
        <f t="shared" si="1850"/>
        <v>4389265.546538461</v>
      </c>
      <c r="CY110" s="76">
        <f t="shared" si="1851"/>
        <v>3889328.5241071428</v>
      </c>
      <c r="CZ110" s="76">
        <f t="shared" si="1852"/>
        <v>4458369.3888461543</v>
      </c>
      <c r="DA110" s="76">
        <f t="shared" si="1853"/>
        <v>4849667.554487179</v>
      </c>
      <c r="DB110" s="76">
        <f t="shared" si="1854"/>
        <v>6823553.6173076918</v>
      </c>
      <c r="DC110" s="76">
        <f t="shared" si="1855"/>
        <v>4884475.1892307699</v>
      </c>
      <c r="DD110" s="76">
        <f t="shared" si="1855"/>
        <v>0</v>
      </c>
      <c r="DE110" s="88">
        <f t="shared" si="1857"/>
        <v>4981078.8547957875</v>
      </c>
      <c r="DF110" s="85"/>
      <c r="DG110" s="48"/>
      <c r="EX110" s="1"/>
    </row>
    <row r="111" spans="1:154" x14ac:dyDescent="0.15">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c r="U111" s="181">
        <f t="shared" si="1856"/>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c r="BM111" s="86">
        <f t="shared" si="1858"/>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38"/>
        <v>3303955.8321428578</v>
      </c>
      <c r="CM111" s="76">
        <f t="shared" si="1839"/>
        <v>1630876.8970588241</v>
      </c>
      <c r="CN111" s="76">
        <f t="shared" si="1840"/>
        <v>1051641.8333333333</v>
      </c>
      <c r="CO111" s="76">
        <f t="shared" si="1841"/>
        <v>2388181.1100000003</v>
      </c>
      <c r="CP111" s="76">
        <f t="shared" si="1842"/>
        <v>4138764.4266483518</v>
      </c>
      <c r="CQ111" s="76">
        <f t="shared" si="1843"/>
        <v>3754395.344285714</v>
      </c>
      <c r="CR111" s="76">
        <f t="shared" si="1844"/>
        <v>3072793.2399999998</v>
      </c>
      <c r="CS111" s="76">
        <f t="shared" si="1845"/>
        <v>3655682.3678106507</v>
      </c>
      <c r="CT111" s="76">
        <f t="shared" si="1846"/>
        <v>2440622.3764285711</v>
      </c>
      <c r="CU111" s="76">
        <f t="shared" si="1847"/>
        <v>2657654.3888888885</v>
      </c>
      <c r="CV111" s="76">
        <f t="shared" si="1848"/>
        <v>5102541.5399999991</v>
      </c>
      <c r="CW111" s="76">
        <f t="shared" si="1849"/>
        <v>3964912.5085714301</v>
      </c>
      <c r="CX111" s="76">
        <f t="shared" si="1850"/>
        <v>5922874.038461539</v>
      </c>
      <c r="CY111" s="76">
        <f t="shared" si="1851"/>
        <v>1079271.4057142856</v>
      </c>
      <c r="CZ111" s="76">
        <f t="shared" si="1852"/>
        <v>6039016.1192307705</v>
      </c>
      <c r="DA111" s="76">
        <f t="shared" si="1853"/>
        <v>7269568.5148478439</v>
      </c>
      <c r="DB111" s="76">
        <f t="shared" si="1854"/>
        <v>7553335.6261446895</v>
      </c>
      <c r="DC111" s="76">
        <f t="shared" si="1855"/>
        <v>4611580.3394674556</v>
      </c>
      <c r="DD111" s="76">
        <f t="shared" si="1855"/>
        <v>0</v>
      </c>
      <c r="DE111" s="88">
        <f t="shared" si="1857"/>
        <v>5310554.4010810088</v>
      </c>
      <c r="DF111" s="85"/>
      <c r="DG111" s="48"/>
      <c r="EX111" s="1"/>
    </row>
    <row r="112" spans="1:154" x14ac:dyDescent="0.15">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c r="U112" s="181">
        <f t="shared" si="1856"/>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c r="BM112" s="86">
        <f t="shared" si="1858"/>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38"/>
        <v>4047486.0200000005</v>
      </c>
      <c r="CM112" s="76">
        <f t="shared" si="1839"/>
        <v>680356.48941176455</v>
      </c>
      <c r="CN112" s="76">
        <f t="shared" si="1840"/>
        <v>2304933.5</v>
      </c>
      <c r="CO112" s="76">
        <f t="shared" si="1841"/>
        <v>3067979.5470000007</v>
      </c>
      <c r="CP112" s="76">
        <f t="shared" si="1842"/>
        <v>4215382.1922493139</v>
      </c>
      <c r="CQ112" s="76">
        <f t="shared" si="1843"/>
        <v>3507985.5257142857</v>
      </c>
      <c r="CR112" s="76">
        <f t="shared" si="1844"/>
        <v>3248676.6399999997</v>
      </c>
      <c r="CS112" s="76">
        <f t="shared" si="1845"/>
        <v>435823.35833333334</v>
      </c>
      <c r="CT112" s="76">
        <f t="shared" si="1846"/>
        <v>4552863.1114285709</v>
      </c>
      <c r="CU112" s="76">
        <f t="shared" si="1847"/>
        <v>3166909.4266666663</v>
      </c>
      <c r="CV112" s="76">
        <f t="shared" si="1848"/>
        <v>5231651.6571428562</v>
      </c>
      <c r="CW112" s="76">
        <f t="shared" si="1849"/>
        <v>3956437.3370408178</v>
      </c>
      <c r="CX112" s="76">
        <f t="shared" si="1850"/>
        <v>5723041.153846154</v>
      </c>
      <c r="CY112" s="76">
        <f t="shared" si="1851"/>
        <v>2987309.4555952377</v>
      </c>
      <c r="CZ112" s="76">
        <f t="shared" si="1852"/>
        <v>8376279.5550366314</v>
      </c>
      <c r="DA112" s="76">
        <f t="shared" si="1853"/>
        <v>7821844.0167857148</v>
      </c>
      <c r="DB112" s="76">
        <f t="shared" si="1854"/>
        <v>5694695.7956639202</v>
      </c>
      <c r="DC112" s="76">
        <f t="shared" si="1855"/>
        <v>1812258.3431952663</v>
      </c>
      <c r="DD112" s="76">
        <f t="shared" si="1855"/>
        <v>0</v>
      </c>
      <c r="DE112" s="88">
        <f t="shared" si="1857"/>
        <v>5338477.4332553539</v>
      </c>
      <c r="DF112" s="85"/>
      <c r="DG112" s="48"/>
      <c r="EX112" s="1"/>
    </row>
    <row r="113" spans="1:154" x14ac:dyDescent="0.15">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c r="U113" s="181">
        <f t="shared" si="1856"/>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c r="BM113" s="86">
        <f t="shared" si="1858"/>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38"/>
        <v>3182298.6771428576</v>
      </c>
      <c r="CM113" s="76">
        <f t="shared" si="1839"/>
        <v>3015425.8211764703</v>
      </c>
      <c r="CN113" s="76">
        <f t="shared" si="1840"/>
        <v>2211797.6066666669</v>
      </c>
      <c r="CO113" s="76">
        <f t="shared" si="1841"/>
        <v>3149146.5750000007</v>
      </c>
      <c r="CP113" s="76">
        <f t="shared" si="1842"/>
        <v>3944281.6279748823</v>
      </c>
      <c r="CQ113" s="76">
        <f t="shared" si="1843"/>
        <v>3345964.5999999996</v>
      </c>
      <c r="CR113" s="76">
        <f t="shared" si="1844"/>
        <v>1035275.5249999999</v>
      </c>
      <c r="CS113" s="76">
        <f t="shared" si="1845"/>
        <v>3323426.1333333333</v>
      </c>
      <c r="CT113" s="76">
        <f t="shared" si="1846"/>
        <v>4975552.1250000009</v>
      </c>
      <c r="CU113" s="76">
        <f t="shared" si="1847"/>
        <v>2918526.3499999996</v>
      </c>
      <c r="CV113" s="76">
        <f t="shared" si="1848"/>
        <v>5111335.7485714285</v>
      </c>
      <c r="CW113" s="76">
        <f t="shared" si="1849"/>
        <v>5353716.3612244921</v>
      </c>
      <c r="CX113" s="76">
        <f t="shared" si="1850"/>
        <v>724573.73538461537</v>
      </c>
      <c r="CY113" s="76">
        <f t="shared" si="1851"/>
        <v>3455178.4409523807</v>
      </c>
      <c r="CZ113" s="76">
        <f t="shared" si="1852"/>
        <v>9085643.2669230793</v>
      </c>
      <c r="DA113" s="76">
        <f t="shared" si="1853"/>
        <v>6836370.7870714283</v>
      </c>
      <c r="DB113" s="76">
        <f t="shared" si="1854"/>
        <v>6102448.1740384614</v>
      </c>
      <c r="DC113" s="76">
        <f t="shared" si="1855"/>
        <v>943138.73203719372</v>
      </c>
      <c r="DD113" s="76">
        <f t="shared" si="1855"/>
        <v>0</v>
      </c>
      <c r="DE113" s="88">
        <f t="shared" si="1857"/>
        <v>5284555.880204509</v>
      </c>
      <c r="DF113" s="85"/>
      <c r="DG113" s="48"/>
      <c r="EX113" s="1"/>
    </row>
    <row r="114" spans="1:154" x14ac:dyDescent="0.15">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c r="U114" s="181">
        <f t="shared" si="1856"/>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c r="BM114" s="86">
        <f t="shared" si="1858"/>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38"/>
        <v>827540.77363636368</v>
      </c>
      <c r="CM114" s="76">
        <f t="shared" si="1839"/>
        <v>2904389.9733333332</v>
      </c>
      <c r="CN114" s="76">
        <f t="shared" si="1840"/>
        <v>3026393.4349999996</v>
      </c>
      <c r="CO114" s="76">
        <f t="shared" si="1841"/>
        <v>3472056.4140000008</v>
      </c>
      <c r="CP114" s="76">
        <f t="shared" si="1842"/>
        <v>3376962.7577781593</v>
      </c>
      <c r="CQ114" s="76">
        <f t="shared" si="1843"/>
        <v>692597.28428571427</v>
      </c>
      <c r="CR114" s="76">
        <f t="shared" si="1844"/>
        <v>3676624.6999999993</v>
      </c>
      <c r="CS114" s="76">
        <f t="shared" si="1845"/>
        <v>3828701.88076923</v>
      </c>
      <c r="CT114" s="76">
        <f t="shared" si="1846"/>
        <v>5073540.4285714282</v>
      </c>
      <c r="CU114" s="76">
        <f t="shared" si="1847"/>
        <v>3218687.5899999994</v>
      </c>
      <c r="CV114" s="76">
        <f t="shared" si="1848"/>
        <v>7106393.0057142852</v>
      </c>
      <c r="CW114" s="76">
        <f t="shared" si="1849"/>
        <v>1918908.0561224495</v>
      </c>
      <c r="CX114" s="76">
        <f t="shared" si="1850"/>
        <v>4330897.8138461541</v>
      </c>
      <c r="CY114" s="76">
        <f t="shared" si="1851"/>
        <v>3537940.1249999995</v>
      </c>
      <c r="CZ114" s="76">
        <f t="shared" si="1852"/>
        <v>6234543.7413675217</v>
      </c>
      <c r="DA114" s="76">
        <f t="shared" si="1853"/>
        <v>6793424.3645714307</v>
      </c>
      <c r="DB114" s="76">
        <f t="shared" si="1854"/>
        <v>3963329.2392124543</v>
      </c>
      <c r="DC114" s="76">
        <f t="shared" si="1855"/>
        <v>5638665.5780304316</v>
      </c>
      <c r="DD114" s="76">
        <f t="shared" si="1855"/>
        <v>0</v>
      </c>
      <c r="DE114" s="88">
        <f t="shared" si="1857"/>
        <v>5233580.6096363682</v>
      </c>
      <c r="DF114" s="85"/>
      <c r="DG114" s="48"/>
      <c r="EX114" s="1"/>
    </row>
    <row r="115" spans="1:154" x14ac:dyDescent="0.15">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c r="U115" s="181">
        <f t="shared" si="1856"/>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c r="BM115" s="86">
        <f t="shared" si="1858"/>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38"/>
        <v>3765238.5881818184</v>
      </c>
      <c r="CM115" s="76">
        <f t="shared" si="1839"/>
        <v>3732577.4415624999</v>
      </c>
      <c r="CN115" s="76">
        <f t="shared" si="1840"/>
        <v>3437869.1228571427</v>
      </c>
      <c r="CO115" s="76">
        <f t="shared" si="1841"/>
        <v>4196391.5430000005</v>
      </c>
      <c r="CP115" s="76">
        <f t="shared" si="1842"/>
        <v>3029730.1342479396</v>
      </c>
      <c r="CQ115" s="76">
        <f t="shared" si="1843"/>
        <v>4208045.0257142857</v>
      </c>
      <c r="CR115" s="76">
        <f t="shared" si="1844"/>
        <v>3154878.0624999995</v>
      </c>
      <c r="CS115" s="76">
        <f t="shared" si="1845"/>
        <v>4145468.9676923063</v>
      </c>
      <c r="CT115" s="76">
        <f t="shared" si="1846"/>
        <v>4875356.6235714275</v>
      </c>
      <c r="CU115" s="76">
        <f t="shared" si="1847"/>
        <v>4489153.5599999996</v>
      </c>
      <c r="CV115" s="76">
        <f t="shared" si="1848"/>
        <v>1838163.1871428569</v>
      </c>
      <c r="CW115" s="76">
        <f t="shared" si="1849"/>
        <v>4076786.7053571441</v>
      </c>
      <c r="CX115" s="76">
        <f t="shared" si="1850"/>
        <v>6684326.0676923087</v>
      </c>
      <c r="CY115" s="76">
        <f t="shared" si="1851"/>
        <v>3219342.3955555558</v>
      </c>
      <c r="CZ115" s="76">
        <f t="shared" si="1852"/>
        <v>6241323.1632478638</v>
      </c>
      <c r="DA115" s="76">
        <f t="shared" si="1853"/>
        <v>4744775.9784285733</v>
      </c>
      <c r="DB115" s="76">
        <f t="shared" si="1854"/>
        <v>2248404.3676923076</v>
      </c>
      <c r="DC115" s="76">
        <f t="shared" si="1855"/>
        <v>7478721.8004649179</v>
      </c>
      <c r="DD115" s="76">
        <f t="shared" si="1855"/>
        <v>0</v>
      </c>
      <c r="DE115" s="88">
        <f t="shared" si="1857"/>
        <v>4786513.5410778429</v>
      </c>
      <c r="DF115" s="85"/>
      <c r="DG115" s="48"/>
      <c r="EX115" s="1"/>
    </row>
    <row r="116" spans="1:154" x14ac:dyDescent="0.15">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c r="U116" s="181">
        <f t="shared" si="1856"/>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c r="BM116" s="86">
        <f t="shared" si="1858"/>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38"/>
        <v>3265266.0804545451</v>
      </c>
      <c r="CM116" s="76">
        <f t="shared" si="1839"/>
        <v>3832287.6100000008</v>
      </c>
      <c r="CN116" s="76">
        <f t="shared" si="1840"/>
        <v>3457934.0821428564</v>
      </c>
      <c r="CO116" s="76">
        <f t="shared" si="1841"/>
        <v>6437224.3050000016</v>
      </c>
      <c r="CP116" s="76">
        <f t="shared" si="1842"/>
        <v>407345.1088598902</v>
      </c>
      <c r="CQ116" s="76">
        <f t="shared" si="1843"/>
        <v>4381480.5257142857</v>
      </c>
      <c r="CR116" s="76">
        <f t="shared" si="1844"/>
        <v>3703451.9075000002</v>
      </c>
      <c r="CS116" s="76">
        <f t="shared" si="1845"/>
        <v>4198346.6192307696</v>
      </c>
      <c r="CT116" s="76">
        <f t="shared" si="1846"/>
        <v>4612974.3771428578</v>
      </c>
      <c r="CU116" s="76">
        <f t="shared" si="1847"/>
        <v>1900368.4699999997</v>
      </c>
      <c r="CV116" s="76">
        <f t="shared" si="1848"/>
        <v>4307745.8835714282</v>
      </c>
      <c r="CW116" s="76">
        <f t="shared" si="1849"/>
        <v>3641975.2576530622</v>
      </c>
      <c r="CX116" s="76">
        <f t="shared" si="1850"/>
        <v>5056062.1991666667</v>
      </c>
      <c r="CY116" s="76">
        <f t="shared" si="1851"/>
        <v>3016008.4422222227</v>
      </c>
      <c r="CZ116" s="76">
        <f t="shared" si="1852"/>
        <v>4418120.3090598295</v>
      </c>
      <c r="DA116" s="76">
        <f t="shared" si="1853"/>
        <v>2066377.1428571434</v>
      </c>
      <c r="DB116" s="76">
        <f t="shared" si="1854"/>
        <v>6426331.8494688645</v>
      </c>
      <c r="DC116" s="76">
        <f t="shared" si="1855"/>
        <v>7173616.0449915463</v>
      </c>
      <c r="DD116" s="76">
        <f t="shared" si="1855"/>
        <v>0</v>
      </c>
      <c r="DE116" s="88">
        <f t="shared" si="1857"/>
        <v>4620090.7577199209</v>
      </c>
      <c r="DF116" s="85"/>
      <c r="DG116" s="48"/>
      <c r="EX116" s="1"/>
    </row>
    <row r="117" spans="1:154" x14ac:dyDescent="0.15">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c r="U117" s="181">
        <f t="shared" si="1856"/>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c r="BM117" s="86">
        <f t="shared" si="1858"/>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38"/>
        <v>3981185.8338461546</v>
      </c>
      <c r="CM117" s="76">
        <f t="shared" si="1839"/>
        <v>3158227.5346875004</v>
      </c>
      <c r="CN117" s="76">
        <f t="shared" si="1840"/>
        <v>4763181.9285714282</v>
      </c>
      <c r="CO117" s="76">
        <f t="shared" si="1841"/>
        <v>1832556.5290000003</v>
      </c>
      <c r="CP117" s="76">
        <f t="shared" si="1842"/>
        <v>4117459.6491586547</v>
      </c>
      <c r="CQ117" s="76">
        <f t="shared" si="1843"/>
        <v>4701015.4564285716</v>
      </c>
      <c r="CR117" s="76">
        <f t="shared" si="1844"/>
        <v>3740268.4250000003</v>
      </c>
      <c r="CS117" s="76">
        <f t="shared" si="1845"/>
        <v>3825219.8192307693</v>
      </c>
      <c r="CT117" s="76">
        <f t="shared" si="1846"/>
        <v>3982367.6100000008</v>
      </c>
      <c r="CU117" s="76">
        <f t="shared" si="1847"/>
        <v>3063376.5199999996</v>
      </c>
      <c r="CV117" s="76">
        <f t="shared" si="1848"/>
        <v>5273658.2500000009</v>
      </c>
      <c r="CW117" s="76">
        <f t="shared" si="1849"/>
        <v>3789729.9492857154</v>
      </c>
      <c r="CX117" s="76">
        <f t="shared" si="1850"/>
        <v>5308872.9983333331</v>
      </c>
      <c r="CY117" s="76">
        <f t="shared" si="1851"/>
        <v>2864527.1711111115</v>
      </c>
      <c r="CZ117" s="76">
        <f t="shared" si="1852"/>
        <v>1907851.9589743589</v>
      </c>
      <c r="DA117" s="76">
        <f t="shared" si="1853"/>
        <v>6153895.3440000014</v>
      </c>
      <c r="DB117" s="76">
        <f t="shared" si="1854"/>
        <v>6692622.2797802193</v>
      </c>
      <c r="DC117" s="76">
        <f t="shared" si="1855"/>
        <v>5110560.8833770063</v>
      </c>
      <c r="DD117" s="76">
        <f t="shared" si="1855"/>
        <v>0</v>
      </c>
      <c r="DE117" s="88">
        <f t="shared" si="1857"/>
        <v>4545891.5274485396</v>
      </c>
      <c r="DF117" s="85"/>
      <c r="DG117" s="48"/>
      <c r="EX117" s="1"/>
    </row>
    <row r="118" spans="1:154" x14ac:dyDescent="0.15">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c r="U118" s="181">
        <f t="shared" si="1856"/>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c r="BM118" s="86">
        <f t="shared" si="1858"/>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38"/>
        <v>3717281.0707692308</v>
      </c>
      <c r="CM118" s="76">
        <f t="shared" si="1839"/>
        <v>3846266.8565625008</v>
      </c>
      <c r="CN118" s="76">
        <f t="shared" si="1840"/>
        <v>1113015.1366666667</v>
      </c>
      <c r="CO118" s="76">
        <f t="shared" si="1841"/>
        <v>4094144.3910000008</v>
      </c>
      <c r="CP118" s="76">
        <f t="shared" si="1842"/>
        <v>4505820.1263873624</v>
      </c>
      <c r="CQ118" s="76">
        <f t="shared" si="1843"/>
        <v>4753305.4928571433</v>
      </c>
      <c r="CR118" s="76">
        <f t="shared" si="1844"/>
        <v>3754332.0750000002</v>
      </c>
      <c r="CS118" s="76">
        <f t="shared" si="1845"/>
        <v>4387425.9538461538</v>
      </c>
      <c r="CT118" s="76">
        <f t="shared" si="1846"/>
        <v>2238194.3142857146</v>
      </c>
      <c r="CU118" s="76">
        <f t="shared" si="1847"/>
        <v>3690209.0549999997</v>
      </c>
      <c r="CV118" s="76">
        <f t="shared" si="1848"/>
        <v>4575860.6265000002</v>
      </c>
      <c r="CW118" s="76">
        <f t="shared" si="1849"/>
        <v>4673683.1608163277</v>
      </c>
      <c r="CX118" s="76">
        <f t="shared" si="1850"/>
        <v>4586391.8741666675</v>
      </c>
      <c r="CY118" s="76">
        <f t="shared" si="1851"/>
        <v>869725.46000000008</v>
      </c>
      <c r="CZ118" s="76">
        <f t="shared" si="1852"/>
        <v>5008162.8102564095</v>
      </c>
      <c r="DA118" s="76">
        <f t="shared" si="1853"/>
        <v>7277714.7002857132</v>
      </c>
      <c r="DB118" s="76">
        <f t="shared" si="1854"/>
        <v>7175313.3614468863</v>
      </c>
      <c r="DC118" s="76">
        <f t="shared" si="1855"/>
        <v>4815304.6824683007</v>
      </c>
      <c r="DD118" s="76">
        <f t="shared" si="1855"/>
        <v>0</v>
      </c>
      <c r="DE118" s="88">
        <f t="shared" si="1857"/>
        <v>5029244.2028914616</v>
      </c>
      <c r="DF118" s="85"/>
      <c r="DG118" s="48"/>
      <c r="EX118" s="1"/>
    </row>
    <row r="119" spans="1:154" x14ac:dyDescent="0.15">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c r="U119" s="181">
        <f t="shared" si="1856"/>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c r="BM119" s="86">
        <f t="shared" si="1858"/>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38"/>
        <v>4281139.1284615388</v>
      </c>
      <c r="CM119" s="76">
        <f t="shared" si="1839"/>
        <v>1139265.6356250001</v>
      </c>
      <c r="CN119" s="76">
        <f t="shared" si="1840"/>
        <v>3865922.0966666667</v>
      </c>
      <c r="CO119" s="76">
        <f t="shared" si="1841"/>
        <v>4537130.2740000011</v>
      </c>
      <c r="CP119" s="76">
        <f t="shared" si="1842"/>
        <v>4947754.7205494512</v>
      </c>
      <c r="CQ119" s="76">
        <f t="shared" si="1843"/>
        <v>5272757.2750000013</v>
      </c>
      <c r="CR119" s="76">
        <f t="shared" si="1844"/>
        <v>3377543.7150000003</v>
      </c>
      <c r="CS119" s="76">
        <f t="shared" si="1845"/>
        <v>684105.00230769208</v>
      </c>
      <c r="CT119" s="76">
        <f t="shared" si="1846"/>
        <v>4428734.3371428577</v>
      </c>
      <c r="CU119" s="76">
        <f t="shared" si="1847"/>
        <v>3710323.6949999994</v>
      </c>
      <c r="CV119" s="76">
        <f t="shared" si="1848"/>
        <v>4488889.4400000004</v>
      </c>
      <c r="CW119" s="76">
        <f t="shared" si="1849"/>
        <v>3721439.7416326539</v>
      </c>
      <c r="CX119" s="76">
        <f t="shared" si="1850"/>
        <v>6439594.9612500006</v>
      </c>
      <c r="CY119" s="76">
        <f t="shared" si="1851"/>
        <v>4350732.1800000006</v>
      </c>
      <c r="CZ119" s="76">
        <f t="shared" si="1852"/>
        <v>5842825.7500854712</v>
      </c>
      <c r="DA119" s="76">
        <f t="shared" si="1853"/>
        <v>8100749.8942857133</v>
      </c>
      <c r="DB119" s="76">
        <f t="shared" si="1854"/>
        <v>5538491.1567307683</v>
      </c>
      <c r="DC119" s="76">
        <f t="shared" si="1855"/>
        <v>1882214.5731191884</v>
      </c>
      <c r="DD119" s="76">
        <f t="shared" si="1855"/>
        <v>0</v>
      </c>
      <c r="DE119" s="88">
        <f t="shared" si="1857"/>
        <v>5143002.710844228</v>
      </c>
      <c r="DF119" s="85"/>
      <c r="DG119" s="48"/>
      <c r="EX119" s="1"/>
    </row>
    <row r="120" spans="1:154" x14ac:dyDescent="0.15">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c r="U120" s="181">
        <f t="shared" si="1856"/>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c r="BM120" s="86">
        <f t="shared" si="1858"/>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38"/>
        <v>4529860.376538462</v>
      </c>
      <c r="CM120" s="76">
        <f t="shared" si="1839"/>
        <v>3917278.3837500005</v>
      </c>
      <c r="CN120" s="76">
        <f t="shared" si="1840"/>
        <v>3474915.1399999992</v>
      </c>
      <c r="CO120" s="76">
        <f t="shared" si="1841"/>
        <v>4755186.5020000013</v>
      </c>
      <c r="CP120" s="76">
        <f t="shared" si="1842"/>
        <v>5527039.626407966</v>
      </c>
      <c r="CQ120" s="76">
        <f t="shared" si="1843"/>
        <v>5072476.8800000008</v>
      </c>
      <c r="CR120" s="76">
        <f t="shared" si="1844"/>
        <v>1998328.845</v>
      </c>
      <c r="CS120" s="76">
        <f t="shared" si="1845"/>
        <v>4924028.8176923059</v>
      </c>
      <c r="CT120" s="76">
        <f t="shared" si="1846"/>
        <v>4438685.978571428</v>
      </c>
      <c r="CU120" s="76">
        <f t="shared" si="1847"/>
        <v>4248519.21</v>
      </c>
      <c r="CV120" s="76">
        <f t="shared" si="1848"/>
        <v>4870168.8959999997</v>
      </c>
      <c r="CW120" s="76">
        <f t="shared" si="1849"/>
        <v>5887178.0526530631</v>
      </c>
      <c r="CX120" s="76">
        <f t="shared" si="1850"/>
        <v>1023881.8333333333</v>
      </c>
      <c r="CY120" s="76">
        <f t="shared" si="1851"/>
        <v>3969181.5733333337</v>
      </c>
      <c r="CZ120" s="76">
        <f t="shared" si="1852"/>
        <v>6719942.0425030524</v>
      </c>
      <c r="DA120" s="76">
        <f t="shared" si="1853"/>
        <v>6726621.4494285733</v>
      </c>
      <c r="DB120" s="76">
        <f t="shared" si="1854"/>
        <v>6545968.1037820503</v>
      </c>
      <c r="DC120" s="76">
        <f t="shared" si="1855"/>
        <v>1430584.6153846153</v>
      </c>
      <c r="DD120" s="76">
        <f t="shared" si="1855"/>
        <v>0</v>
      </c>
      <c r="DE120" s="88">
        <f t="shared" si="1857"/>
        <v>5078459.5568863247</v>
      </c>
      <c r="DF120" s="85"/>
      <c r="DG120" s="48"/>
      <c r="EX120" s="1"/>
    </row>
    <row r="121" spans="1:154" x14ac:dyDescent="0.15">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c r="U121" s="181">
        <f t="shared" si="1856"/>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c r="BM121" s="86">
        <f t="shared" si="1858"/>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38"/>
        <v>1004008.863846154</v>
      </c>
      <c r="CM121" s="76">
        <f t="shared" si="1839"/>
        <v>3849919.2437500008</v>
      </c>
      <c r="CN121" s="76">
        <f t="shared" si="1840"/>
        <v>3852246.3199999994</v>
      </c>
      <c r="CO121" s="76">
        <f t="shared" si="1841"/>
        <v>5150810.16</v>
      </c>
      <c r="CP121" s="76">
        <f t="shared" si="1842"/>
        <v>4912745.9301304938</v>
      </c>
      <c r="CQ121" s="76">
        <f t="shared" si="1843"/>
        <v>1042360.7076923079</v>
      </c>
      <c r="CR121" s="76">
        <f t="shared" si="1844"/>
        <v>4490232.6549999993</v>
      </c>
      <c r="CS121" s="76">
        <f t="shared" si="1845"/>
        <v>4548231.9553846149</v>
      </c>
      <c r="CT121" s="76">
        <f t="shared" si="1846"/>
        <v>3966949.3357142853</v>
      </c>
      <c r="CU121" s="76">
        <f t="shared" si="1847"/>
        <v>4330949.3528571418</v>
      </c>
      <c r="CV121" s="76">
        <f t="shared" si="1848"/>
        <v>5367190.1209999993</v>
      </c>
      <c r="CW121" s="76">
        <f t="shared" si="1849"/>
        <v>1516593.834666667</v>
      </c>
      <c r="CX121" s="76">
        <f t="shared" si="1850"/>
        <v>4408190.1233333331</v>
      </c>
      <c r="CY121" s="76">
        <f t="shared" si="1851"/>
        <v>3904714.8133333335</v>
      </c>
      <c r="CZ121" s="76">
        <f t="shared" si="1852"/>
        <v>6660287.4399999985</v>
      </c>
      <c r="DA121" s="76">
        <f t="shared" si="1853"/>
        <v>7063767.2430000007</v>
      </c>
      <c r="DB121" s="76">
        <f t="shared" si="1854"/>
        <v>3264055.905228937</v>
      </c>
      <c r="DC121" s="76">
        <f t="shared" si="1855"/>
        <v>4832597.308351648</v>
      </c>
      <c r="DD121" s="76">
        <f t="shared" si="1855"/>
        <v>0</v>
      </c>
      <c r="DE121" s="88">
        <f t="shared" si="1857"/>
        <v>5145084.541982783</v>
      </c>
      <c r="DF121" s="85"/>
      <c r="DG121" s="48"/>
      <c r="EX121" s="1"/>
    </row>
    <row r="122" spans="1:154" x14ac:dyDescent="0.15">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c r="U122" s="181">
        <f t="shared" si="1856"/>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c r="BM122" s="86">
        <f t="shared" si="1858"/>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38"/>
        <v>4192989.9919230775</v>
      </c>
      <c r="CM122" s="76">
        <f t="shared" si="1839"/>
        <v>4417814.7300000014</v>
      </c>
      <c r="CN122" s="76">
        <f t="shared" si="1840"/>
        <v>4016115.4599999995</v>
      </c>
      <c r="CO122" s="76">
        <f t="shared" si="1841"/>
        <v>4455086.3485714281</v>
      </c>
      <c r="CP122" s="76">
        <f t="shared" si="1842"/>
        <v>5433656.3627815926</v>
      </c>
      <c r="CQ122" s="76">
        <f t="shared" si="1843"/>
        <v>5606613.0461538471</v>
      </c>
      <c r="CR122" s="76">
        <f t="shared" si="1844"/>
        <v>4288288.1999999993</v>
      </c>
      <c r="CS122" s="76">
        <f t="shared" si="1845"/>
        <v>3968855.2479999997</v>
      </c>
      <c r="CT122" s="76">
        <f t="shared" si="1846"/>
        <v>4957620.5430000005</v>
      </c>
      <c r="CU122" s="76">
        <f t="shared" si="1847"/>
        <v>5882205.1671428559</v>
      </c>
      <c r="CV122" s="76">
        <f t="shared" si="1848"/>
        <v>1738551.2550000001</v>
      </c>
      <c r="CW122" s="76">
        <f t="shared" si="1849"/>
        <v>5391254.7156666676</v>
      </c>
      <c r="CX122" s="76">
        <f t="shared" si="1850"/>
        <v>5139701.0453333333</v>
      </c>
      <c r="CY122" s="76">
        <f t="shared" si="1851"/>
        <v>3435312.8333333335</v>
      </c>
      <c r="CZ122" s="76">
        <f t="shared" si="1852"/>
        <v>4989024.2544871802</v>
      </c>
      <c r="DA122" s="76">
        <f t="shared" si="1853"/>
        <v>5311698.9705000008</v>
      </c>
      <c r="DB122" s="76">
        <f t="shared" si="1854"/>
        <v>2385960.8058608053</v>
      </c>
      <c r="DC122" s="76">
        <f t="shared" si="1855"/>
        <v>6023918.093076922</v>
      </c>
      <c r="DD122" s="76">
        <f t="shared" si="1855"/>
        <v>0</v>
      </c>
      <c r="DE122" s="88">
        <f t="shared" si="1857"/>
        <v>4429182.991451649</v>
      </c>
      <c r="DF122" s="85"/>
      <c r="DG122" s="48"/>
      <c r="EX122" s="1"/>
    </row>
    <row r="123" spans="1:154" x14ac:dyDescent="0.15">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c r="U123" s="181">
        <f t="shared" si="1856"/>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c r="BM123" s="86">
        <f t="shared" si="1858"/>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38"/>
        <v>3855691.0523076924</v>
      </c>
      <c r="CM123" s="76">
        <f t="shared" si="1839"/>
        <v>4449125.2742307698</v>
      </c>
      <c r="CN123" s="76">
        <f t="shared" si="1840"/>
        <v>3988183.8199999994</v>
      </c>
      <c r="CO123" s="76">
        <f t="shared" si="1841"/>
        <v>3961779.3771428568</v>
      </c>
      <c r="CP123" s="76">
        <f t="shared" si="1842"/>
        <v>759122.78161057725</v>
      </c>
      <c r="CQ123" s="76">
        <f t="shared" si="1843"/>
        <v>4955019.3134615384</v>
      </c>
      <c r="CR123" s="76">
        <f t="shared" si="1844"/>
        <v>4565469.7666666666</v>
      </c>
      <c r="CS123" s="76">
        <f t="shared" si="1845"/>
        <v>3758204.7830000003</v>
      </c>
      <c r="CT123" s="76">
        <f t="shared" si="1846"/>
        <v>4438358.012000001</v>
      </c>
      <c r="CU123" s="76">
        <f t="shared" si="1847"/>
        <v>1007530.977142857</v>
      </c>
      <c r="CV123" s="76">
        <f t="shared" si="1848"/>
        <v>4431543.193</v>
      </c>
      <c r="CW123" s="76">
        <f t="shared" si="1849"/>
        <v>6328247.4903333345</v>
      </c>
      <c r="CX123" s="76">
        <f t="shared" si="1850"/>
        <v>4795446.5440000007</v>
      </c>
      <c r="CY123" s="76">
        <f t="shared" si="1851"/>
        <v>4361627.2716666665</v>
      </c>
      <c r="CZ123" s="76">
        <f t="shared" si="1852"/>
        <v>4704084.3410256412</v>
      </c>
      <c r="DA123" s="76">
        <f t="shared" si="1853"/>
        <v>2166881.2698412696</v>
      </c>
      <c r="DB123" s="76">
        <f t="shared" si="1854"/>
        <v>9830022.6702838819</v>
      </c>
      <c r="DC123" s="76">
        <f t="shared" si="1855"/>
        <v>6822049.6839926746</v>
      </c>
      <c r="DD123" s="76">
        <f t="shared" si="1855"/>
        <v>0</v>
      </c>
      <c r="DE123" s="88">
        <f t="shared" si="1857"/>
        <v>5576933.0473620268</v>
      </c>
      <c r="DF123" s="85"/>
      <c r="DG123" s="48"/>
      <c r="EX123" s="1"/>
    </row>
    <row r="124" spans="1:154" x14ac:dyDescent="0.15">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c r="U124" s="181">
        <f t="shared" si="1856"/>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c r="BM124" s="86">
        <f t="shared" si="1858"/>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38"/>
        <v>4630360.3449999997</v>
      </c>
      <c r="CM124" s="76">
        <f t="shared" si="1839"/>
        <v>5045211.3673076928</v>
      </c>
      <c r="CN124" s="76">
        <f t="shared" si="1840"/>
        <v>3382350.813333333</v>
      </c>
      <c r="CO124" s="76">
        <f t="shared" si="1841"/>
        <v>458860.61285714281</v>
      </c>
      <c r="CP124" s="76">
        <f t="shared" si="1842"/>
        <v>5096378.6725721173</v>
      </c>
      <c r="CQ124" s="76">
        <f t="shared" si="1843"/>
        <v>5307211.2500000009</v>
      </c>
      <c r="CR124" s="76">
        <f t="shared" si="1844"/>
        <v>4634666.166666666</v>
      </c>
      <c r="CS124" s="76">
        <f t="shared" si="1845"/>
        <v>4623682.7339999992</v>
      </c>
      <c r="CT124" s="76">
        <f t="shared" si="1846"/>
        <v>4913777.9075000007</v>
      </c>
      <c r="CU124" s="76">
        <f t="shared" si="1847"/>
        <v>5796512.8257142855</v>
      </c>
      <c r="CV124" s="76">
        <f t="shared" si="1848"/>
        <v>4074579.7880000006</v>
      </c>
      <c r="CW124" s="76">
        <f t="shared" si="1849"/>
        <v>6981995.8890000023</v>
      </c>
      <c r="CX124" s="76">
        <f t="shared" si="1850"/>
        <v>5316190.8480000002</v>
      </c>
      <c r="CY124" s="76">
        <f t="shared" si="1851"/>
        <v>6514158.1527777771</v>
      </c>
      <c r="CZ124" s="76">
        <f t="shared" si="1852"/>
        <v>1835980.3384615388</v>
      </c>
      <c r="DA124" s="76">
        <f t="shared" si="1853"/>
        <v>6159896.8269841261</v>
      </c>
      <c r="DB124" s="76">
        <f t="shared" si="1854"/>
        <v>14217382.393269228</v>
      </c>
      <c r="DC124" s="76">
        <f t="shared" si="1855"/>
        <v>4438292.6371611711</v>
      </c>
      <c r="DD124" s="76">
        <f t="shared" si="1855"/>
        <v>0</v>
      </c>
      <c r="DE124" s="88">
        <f t="shared" si="1857"/>
        <v>6633142.0697307689</v>
      </c>
      <c r="DF124" s="85"/>
      <c r="DG124" s="48"/>
      <c r="EX124" s="1"/>
    </row>
    <row r="125" spans="1:154" x14ac:dyDescent="0.15">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c r="U125" s="181">
        <f t="shared" si="1856"/>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c r="BM125" s="86">
        <f t="shared" si="1858"/>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38"/>
        <v>3748406.3357142853</v>
      </c>
      <c r="CM125" s="76">
        <f t="shared" si="1839"/>
        <v>9266346.9226923082</v>
      </c>
      <c r="CN125" s="76">
        <f t="shared" si="1840"/>
        <v>1150132.8000000003</v>
      </c>
      <c r="CO125" s="76">
        <f t="shared" si="1841"/>
        <v>4747903.9442857141</v>
      </c>
      <c r="CP125" s="76">
        <f t="shared" si="1842"/>
        <v>4539724.1687019244</v>
      </c>
      <c r="CQ125" s="76">
        <f t="shared" si="1843"/>
        <v>5533323.5999999996</v>
      </c>
      <c r="CR125" s="76">
        <f t="shared" si="1844"/>
        <v>5293689.333333333</v>
      </c>
      <c r="CS125" s="76">
        <f t="shared" si="1845"/>
        <v>3888212.2454999993</v>
      </c>
      <c r="CT125" s="76">
        <f t="shared" si="1846"/>
        <v>1425638.0280000002</v>
      </c>
      <c r="CU125" s="76">
        <f t="shared" si="1847"/>
        <v>5780863.8171428572</v>
      </c>
      <c r="CV125" s="76">
        <f t="shared" si="1848"/>
        <v>4225916.3624999998</v>
      </c>
      <c r="CW125" s="76">
        <f t="shared" si="1849"/>
        <v>5919776.1280000014</v>
      </c>
      <c r="CX125" s="76">
        <f t="shared" si="1850"/>
        <v>5432249.6600000001</v>
      </c>
      <c r="CY125" s="76">
        <f t="shared" si="1851"/>
        <v>1459469.76</v>
      </c>
      <c r="CZ125" s="76">
        <f t="shared" si="1852"/>
        <v>4966145.1179487184</v>
      </c>
      <c r="DA125" s="76">
        <f t="shared" si="1853"/>
        <v>7012496.0536507936</v>
      </c>
      <c r="DB125" s="76">
        <f t="shared" si="1854"/>
        <v>10796369.404107142</v>
      </c>
      <c r="DC125" s="76">
        <f t="shared" si="1855"/>
        <v>5438632.3372100135</v>
      </c>
      <c r="DD125" s="76">
        <f t="shared" si="1855"/>
        <v>0</v>
      </c>
      <c r="DE125" s="88">
        <f t="shared" si="1857"/>
        <v>5934622.5345833339</v>
      </c>
      <c r="DF125" s="85"/>
      <c r="DG125" s="48"/>
      <c r="EX125" s="1"/>
    </row>
    <row r="126" spans="1:154" x14ac:dyDescent="0.15">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c r="U126" s="181">
        <f t="shared" si="1856"/>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c r="BM126" s="86">
        <f t="shared" si="1858"/>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38"/>
        <v>3476126.7228571428</v>
      </c>
      <c r="CM126" s="76">
        <f t="shared" si="1839"/>
        <v>1058408.1826923075</v>
      </c>
      <c r="CN126" s="76">
        <f t="shared" si="1840"/>
        <v>4147225.2000000007</v>
      </c>
      <c r="CO126" s="76">
        <f t="shared" si="1841"/>
        <v>4162850.3371428573</v>
      </c>
      <c r="CP126" s="76">
        <f t="shared" si="1842"/>
        <v>3431844.206666667</v>
      </c>
      <c r="CQ126" s="76">
        <f t="shared" si="1843"/>
        <v>5643868.0738461539</v>
      </c>
      <c r="CR126" s="76">
        <f t="shared" si="1844"/>
        <v>5137034.6999999993</v>
      </c>
      <c r="CS126" s="76">
        <f t="shared" si="1845"/>
        <v>971821.10049999994</v>
      </c>
      <c r="CT126" s="76">
        <f t="shared" si="1846"/>
        <v>5089388.4345000004</v>
      </c>
      <c r="CU126" s="76">
        <f t="shared" si="1847"/>
        <v>6159022.4857142847</v>
      </c>
      <c r="CV126" s="76">
        <f t="shared" si="1848"/>
        <v>4821530.581818182</v>
      </c>
      <c r="CW126" s="76">
        <f t="shared" si="1849"/>
        <v>6123984.4446666688</v>
      </c>
      <c r="CX126" s="76">
        <f t="shared" si="1850"/>
        <v>5636059.1440000003</v>
      </c>
      <c r="CY126" s="76">
        <f t="shared" si="1851"/>
        <v>5462047.1733333338</v>
      </c>
      <c r="CZ126" s="76">
        <f t="shared" si="1852"/>
        <v>5868939.3488461543</v>
      </c>
      <c r="DA126" s="76">
        <f t="shared" si="1853"/>
        <v>6521759.6888888888</v>
      </c>
      <c r="DB126" s="76">
        <f t="shared" si="1854"/>
        <v>8511998.1978571434</v>
      </c>
      <c r="DC126" s="76">
        <f t="shared" si="1855"/>
        <v>2567954.6520146527</v>
      </c>
      <c r="DD126" s="76">
        <f t="shared" si="1855"/>
        <v>0</v>
      </c>
      <c r="DE126" s="88">
        <f t="shared" si="1857"/>
        <v>5786539.8121880349</v>
      </c>
      <c r="DF126" s="85"/>
      <c r="DG126" s="48"/>
      <c r="EX126" s="1"/>
    </row>
    <row r="127" spans="1:154" x14ac:dyDescent="0.15">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c r="U127" s="181">
        <f t="shared" si="1856"/>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c r="BM127" s="86">
        <f t="shared" si="1858"/>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38"/>
        <v>3941140.2685714285</v>
      </c>
      <c r="CM127" s="76">
        <f t="shared" si="1839"/>
        <v>5049332.3849999998</v>
      </c>
      <c r="CN127" s="76">
        <f t="shared" si="1840"/>
        <v>4909877.9775</v>
      </c>
      <c r="CO127" s="76">
        <f t="shared" si="1841"/>
        <v>3697317.2924999991</v>
      </c>
      <c r="CP127" s="76">
        <f t="shared" si="1842"/>
        <v>3451537.8800000004</v>
      </c>
      <c r="CQ127" s="76">
        <f t="shared" si="1843"/>
        <v>3808826.9261538461</v>
      </c>
      <c r="CR127" s="76">
        <f t="shared" si="1844"/>
        <v>867860.43749999988</v>
      </c>
      <c r="CS127" s="76">
        <f t="shared" si="1845"/>
        <v>5135520.8825000003</v>
      </c>
      <c r="CT127" s="76">
        <f t="shared" si="1846"/>
        <v>4737994.1835000003</v>
      </c>
      <c r="CU127" s="76">
        <f t="shared" si="1847"/>
        <v>7089086.963076924</v>
      </c>
      <c r="CV127" s="76">
        <f t="shared" si="1848"/>
        <v>4538841.6827272726</v>
      </c>
      <c r="CW127" s="76">
        <f t="shared" si="1849"/>
        <v>6989477.7300000023</v>
      </c>
      <c r="CX127" s="76">
        <f t="shared" si="1850"/>
        <v>1661079.9138461533</v>
      </c>
      <c r="CY127" s="76">
        <f t="shared" si="1851"/>
        <v>7581703.1951298695</v>
      </c>
      <c r="CZ127" s="76">
        <f t="shared" si="1852"/>
        <v>5938709.6107692318</v>
      </c>
      <c r="DA127" s="76">
        <f t="shared" si="1853"/>
        <v>5588879.9833333334</v>
      </c>
      <c r="DB127" s="76">
        <f t="shared" si="1854"/>
        <v>8121071.8249404766</v>
      </c>
      <c r="DC127" s="76">
        <f t="shared" si="1855"/>
        <v>1921583.8095238097</v>
      </c>
      <c r="DD127" s="76">
        <f t="shared" si="1855"/>
        <v>0</v>
      </c>
      <c r="DE127" s="88">
        <f t="shared" si="1857"/>
        <v>5830389.6847393448</v>
      </c>
      <c r="DF127" s="85"/>
      <c r="DG127" s="48"/>
      <c r="EX127" s="1"/>
    </row>
    <row r="128" spans="1:154" x14ac:dyDescent="0.15">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c r="U128" s="181">
        <f t="shared" si="1856"/>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c r="BM128" s="86">
        <f t="shared" si="1858"/>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38"/>
        <v>923925.97499999998</v>
      </c>
      <c r="CM128" s="76">
        <f t="shared" si="1839"/>
        <v>5690562.480769231</v>
      </c>
      <c r="CN128" s="76">
        <f t="shared" si="1840"/>
        <v>5017447.3990909085</v>
      </c>
      <c r="CO128" s="76">
        <f t="shared" si="1841"/>
        <v>4291258.0759999994</v>
      </c>
      <c r="CP128" s="76">
        <f t="shared" si="1842"/>
        <v>3523612.2800000003</v>
      </c>
      <c r="CQ128" s="76">
        <f t="shared" si="1843"/>
        <v>1106656.0371875002</v>
      </c>
      <c r="CR128" s="76">
        <f t="shared" si="1844"/>
        <v>5516121.8749999991</v>
      </c>
      <c r="CS128" s="76">
        <f t="shared" si="1845"/>
        <v>4581146.0089999996</v>
      </c>
      <c r="CT128" s="76">
        <f t="shared" si="1846"/>
        <v>5404725.9000000004</v>
      </c>
      <c r="CU128" s="76">
        <f t="shared" si="1847"/>
        <v>6079056.6938461531</v>
      </c>
      <c r="CV128" s="76">
        <f t="shared" si="1848"/>
        <v>5547554.0409090901</v>
      </c>
      <c r="CW128" s="76">
        <f t="shared" si="1849"/>
        <v>3438426.3246666673</v>
      </c>
      <c r="CX128" s="76">
        <f t="shared" si="1850"/>
        <v>5493680.6642307667</v>
      </c>
      <c r="CY128" s="76">
        <f t="shared" si="1851"/>
        <v>7509726.0280519482</v>
      </c>
      <c r="CZ128" s="76">
        <f t="shared" si="1852"/>
        <v>6402748.4569230778</v>
      </c>
      <c r="DA128" s="76">
        <f t="shared" si="1853"/>
        <v>7990382.1316666678</v>
      </c>
      <c r="DB128" s="76">
        <f t="shared" si="1854"/>
        <v>4839753.3894047625</v>
      </c>
      <c r="DC128" s="76">
        <f t="shared" si="1855"/>
        <v>7810078.2116361428</v>
      </c>
      <c r="DD128" s="76">
        <f t="shared" si="1855"/>
        <v>0</v>
      </c>
      <c r="DE128" s="88">
        <f t="shared" si="1857"/>
        <v>6910537.6435365202</v>
      </c>
      <c r="DF128" s="85"/>
      <c r="DG128" s="48"/>
      <c r="EX128" s="1"/>
    </row>
    <row r="129" spans="1:154" x14ac:dyDescent="0.15">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c r="U129" s="181">
        <f t="shared" si="1856"/>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c r="BM129" s="86">
        <f t="shared" si="1858"/>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38"/>
        <v>4126234.779333333</v>
      </c>
      <c r="CM129" s="76">
        <f t="shared" si="1839"/>
        <v>6140476.1484615393</v>
      </c>
      <c r="CN129" s="76">
        <f t="shared" si="1840"/>
        <v>5506962.8168181814</v>
      </c>
      <c r="CO129" s="76">
        <f t="shared" si="1841"/>
        <v>4466945.1159999995</v>
      </c>
      <c r="CP129" s="76">
        <f t="shared" si="1842"/>
        <v>2296909.4225000003</v>
      </c>
      <c r="CQ129" s="76">
        <f t="shared" si="1843"/>
        <v>6955501.125937501</v>
      </c>
      <c r="CR129" s="76">
        <f t="shared" si="1844"/>
        <v>5355397.51</v>
      </c>
      <c r="CS129" s="76">
        <f t="shared" si="1845"/>
        <v>3999657.1359999999</v>
      </c>
      <c r="CT129" s="76">
        <f t="shared" si="1846"/>
        <v>5648311.1596153844</v>
      </c>
      <c r="CU129" s="76">
        <f t="shared" si="1847"/>
        <v>5597351.5134615377</v>
      </c>
      <c r="CV129" s="76">
        <f t="shared" si="1848"/>
        <v>2713358.4119230765</v>
      </c>
      <c r="CW129" s="76">
        <f t="shared" si="1849"/>
        <v>6015345.6843333347</v>
      </c>
      <c r="CX129" s="76">
        <f t="shared" si="1850"/>
        <v>5572343.653846154</v>
      </c>
      <c r="CY129" s="76">
        <f t="shared" si="1851"/>
        <v>7917139.5709090903</v>
      </c>
      <c r="CZ129" s="76">
        <f t="shared" si="1852"/>
        <v>6073115.0900000008</v>
      </c>
      <c r="DA129" s="76">
        <f t="shared" si="1853"/>
        <v>5456154.165000001</v>
      </c>
      <c r="DB129" s="76">
        <f t="shared" si="1854"/>
        <v>3697186.7600732595</v>
      </c>
      <c r="DC129" s="76">
        <f t="shared" si="1855"/>
        <v>7737313.8526007328</v>
      </c>
      <c r="DD129" s="76">
        <f t="shared" si="1855"/>
        <v>0</v>
      </c>
      <c r="DE129" s="88">
        <f t="shared" si="1857"/>
        <v>6176181.8877166165</v>
      </c>
      <c r="DF129" s="85"/>
      <c r="DG129" s="48"/>
      <c r="EX129" s="1"/>
    </row>
    <row r="130" spans="1:154" x14ac:dyDescent="0.15">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c r="U130" s="181">
        <f t="shared" si="1856"/>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c r="BM130" s="86">
        <f t="shared" si="1858"/>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38"/>
        <v>3685873.7240000013</v>
      </c>
      <c r="CM130" s="76">
        <f t="shared" si="1839"/>
        <v>6225530.8030769238</v>
      </c>
      <c r="CN130" s="76">
        <f t="shared" si="1840"/>
        <v>5975123.2454545451</v>
      </c>
      <c r="CO130" s="76">
        <f t="shared" si="1841"/>
        <v>4076646.8109999998</v>
      </c>
      <c r="CP130" s="76">
        <f t="shared" si="1842"/>
        <v>479034.40000000008</v>
      </c>
      <c r="CQ130" s="76">
        <f t="shared" si="1843"/>
        <v>6158606.4103124999</v>
      </c>
      <c r="CR130" s="76">
        <f t="shared" si="1844"/>
        <v>6690265.2580000004</v>
      </c>
      <c r="CS130" s="76">
        <f t="shared" si="1845"/>
        <v>5529821.0284615383</v>
      </c>
      <c r="CT130" s="76">
        <f t="shared" si="1846"/>
        <v>6008983.2276923088</v>
      </c>
      <c r="CU130" s="76">
        <f t="shared" si="1847"/>
        <v>2139318.2057692311</v>
      </c>
      <c r="CV130" s="76">
        <f t="shared" si="1848"/>
        <v>5668440.1611538455</v>
      </c>
      <c r="CW130" s="76">
        <f t="shared" si="1849"/>
        <v>7643633.6040000021</v>
      </c>
      <c r="CX130" s="76">
        <f t="shared" si="1850"/>
        <v>6129259.3596153837</v>
      </c>
      <c r="CY130" s="76">
        <f t="shared" si="1851"/>
        <v>7526314.208181818</v>
      </c>
      <c r="CZ130" s="76">
        <f t="shared" si="1852"/>
        <v>4821035.3571153851</v>
      </c>
      <c r="DA130" s="76">
        <f t="shared" si="1853"/>
        <v>2225526.9841269837</v>
      </c>
      <c r="DB130" s="76">
        <f t="shared" si="1854"/>
        <v>10556438.552820511</v>
      </c>
      <c r="DC130" s="76">
        <f t="shared" si="1855"/>
        <v>10337353.711895606</v>
      </c>
      <c r="DD130" s="76">
        <f t="shared" si="1855"/>
        <v>0</v>
      </c>
      <c r="DE130" s="88">
        <f t="shared" si="1857"/>
        <v>7093333.7628280614</v>
      </c>
      <c r="DF130" s="85"/>
      <c r="DG130" s="48"/>
      <c r="EX130" s="1"/>
    </row>
    <row r="131" spans="1:154" x14ac:dyDescent="0.15">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c r="U131" s="181">
        <f t="shared" si="1856"/>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c r="BM131" s="86">
        <f t="shared" si="1858"/>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859">B131*AT131</f>
        <v>4338937.830000001</v>
      </c>
      <c r="CM131" s="76">
        <f t="shared" ref="CM131:CM194" si="1860">C131*AU131</f>
        <v>6938690.1000000006</v>
      </c>
      <c r="CN131" s="76">
        <f t="shared" ref="CN131:CN194" si="1861">D131*AV131</f>
        <v>5141291.8727272721</v>
      </c>
      <c r="CO131" s="76">
        <f t="shared" ref="CO131:CO194" si="1862">E131*AW131</f>
        <v>560681.80050000013</v>
      </c>
      <c r="CP131" s="76">
        <f t="shared" ref="CP131:CP194" si="1863">F131*AX131</f>
        <v>3737485.8000000007</v>
      </c>
      <c r="CQ131" s="76">
        <f t="shared" ref="CQ131:CQ194" si="1864">G131*AY131</f>
        <v>6223589.465263159</v>
      </c>
      <c r="CR131" s="76">
        <f t="shared" ref="CR131:CR194" si="1865">H131*AZ131</f>
        <v>6695040.8200000003</v>
      </c>
      <c r="CS131" s="76">
        <f t="shared" ref="CS131:CS194" si="1866">I131*BA131</f>
        <v>5252564.9715384608</v>
      </c>
      <c r="CT131" s="76">
        <f t="shared" ref="CT131:CT194" si="1867">J131*BB131</f>
        <v>4007248.3446153854</v>
      </c>
      <c r="CU131" s="76">
        <f t="shared" ref="CU131:CU194" si="1868">K131*BC131</f>
        <v>6303837.1146153854</v>
      </c>
      <c r="CV131" s="76">
        <f t="shared" ref="CV131:CV194" si="1869">L131*BD131</f>
        <v>5248071.5646153837</v>
      </c>
      <c r="CW131" s="76">
        <f t="shared" ref="CW131:CW194" si="1870">M131*BE131</f>
        <v>7553462.832666669</v>
      </c>
      <c r="CX131" s="76">
        <f t="shared" ref="CX131:CX194" si="1871">N131*BF131</f>
        <v>5810158.9215384619</v>
      </c>
      <c r="CY131" s="76">
        <f t="shared" ref="CY131:CY194" si="1872">O131*BG131</f>
        <v>7073912.2172727278</v>
      </c>
      <c r="CZ131" s="76">
        <f t="shared" ref="CZ131:CZ194" si="1873">P131*BH131</f>
        <v>2144334.4546153848</v>
      </c>
      <c r="DA131" s="76">
        <f t="shared" ref="DA131:DA194" si="1874">Q131*BI131</f>
        <v>5298505.5461904751</v>
      </c>
      <c r="DB131" s="76">
        <f t="shared" ref="DB131:DB194" si="1875">R131*BJ131</f>
        <v>12200042.301437726</v>
      </c>
      <c r="DC131" s="76">
        <f t="shared" ref="DC131:DD194" si="1876">S131*BK131</f>
        <v>7474634.891025641</v>
      </c>
      <c r="DD131" s="76">
        <f t="shared" si="1876"/>
        <v>0</v>
      </c>
      <c r="DE131" s="88">
        <f t="shared" si="1857"/>
        <v>6838285.8821083903</v>
      </c>
      <c r="DF131" s="85"/>
      <c r="DG131" s="48"/>
      <c r="EX131" s="1"/>
    </row>
    <row r="132" spans="1:154" x14ac:dyDescent="0.15">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c r="U132" s="181">
        <f t="shared" ref="U132:U195" si="1877">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c r="BM132" s="86">
        <f t="shared" si="1858"/>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859"/>
        <v>5445523.2740000011</v>
      </c>
      <c r="CM132" s="76">
        <f t="shared" si="1860"/>
        <v>9024519.2600000016</v>
      </c>
      <c r="CN132" s="76">
        <f t="shared" si="1861"/>
        <v>1258243.9227272726</v>
      </c>
      <c r="CO132" s="76">
        <f t="shared" si="1862"/>
        <v>5947178.2170000011</v>
      </c>
      <c r="CP132" s="76">
        <f t="shared" si="1863"/>
        <v>3365576.7200000007</v>
      </c>
      <c r="CQ132" s="76">
        <f t="shared" si="1864"/>
        <v>5746015.0021052631</v>
      </c>
      <c r="CR132" s="76">
        <f t="shared" si="1865"/>
        <v>7107710.9169230768</v>
      </c>
      <c r="CS132" s="76">
        <f t="shared" si="1866"/>
        <v>4174310.4176923069</v>
      </c>
      <c r="CT132" s="76">
        <f t="shared" si="1867"/>
        <v>1203527.8052941177</v>
      </c>
      <c r="CU132" s="76">
        <f t="shared" si="1868"/>
        <v>8745943.0099999998</v>
      </c>
      <c r="CV132" s="76">
        <f t="shared" si="1869"/>
        <v>4991761.3515384607</v>
      </c>
      <c r="CW132" s="76">
        <f t="shared" si="1870"/>
        <v>8359148.3246666696</v>
      </c>
      <c r="CX132" s="76">
        <f t="shared" si="1871"/>
        <v>5491295.3230769234</v>
      </c>
      <c r="CY132" s="76">
        <f t="shared" si="1872"/>
        <v>2343731.4092307687</v>
      </c>
      <c r="CZ132" s="76">
        <f t="shared" si="1873"/>
        <v>5840916.6323076934</v>
      </c>
      <c r="DA132" s="76">
        <f t="shared" si="1874"/>
        <v>5890610.9823809527</v>
      </c>
      <c r="DB132" s="76">
        <f t="shared" si="1875"/>
        <v>12670136.199941389</v>
      </c>
      <c r="DC132" s="76">
        <f t="shared" si="1876"/>
        <v>7159746.5619871793</v>
      </c>
      <c r="DD132" s="76">
        <f t="shared" si="1876"/>
        <v>0</v>
      </c>
      <c r="DE132" s="88">
        <f t="shared" ref="DE132:DE195" si="1878">SUM(CY132:DC132)/5</f>
        <v>6781028.3571695965</v>
      </c>
      <c r="DF132" s="85"/>
      <c r="DG132" s="48"/>
      <c r="EX132" s="1"/>
    </row>
    <row r="133" spans="1:154" x14ac:dyDescent="0.15">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c r="U133" s="181">
        <f t="shared" si="1877"/>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c r="BM133" s="86">
        <f t="shared" ref="BM133:BM196" si="1879">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859"/>
        <v>5529380.8499999987</v>
      </c>
      <c r="CM133" s="76">
        <f t="shared" si="1860"/>
        <v>885523.92500000005</v>
      </c>
      <c r="CN133" s="76">
        <f t="shared" si="1861"/>
        <v>6727980.0509090908</v>
      </c>
      <c r="CO133" s="76">
        <f t="shared" si="1862"/>
        <v>4657224.7875000006</v>
      </c>
      <c r="CP133" s="76">
        <f t="shared" si="1863"/>
        <v>3450103.6950000012</v>
      </c>
      <c r="CQ133" s="76">
        <f t="shared" si="1864"/>
        <v>4669026.8550000004</v>
      </c>
      <c r="CR133" s="76">
        <f t="shared" si="1865"/>
        <v>5779395.6553846151</v>
      </c>
      <c r="CS133" s="76">
        <f t="shared" si="1866"/>
        <v>1015015.0846153847</v>
      </c>
      <c r="CT133" s="76">
        <f t="shared" si="1867"/>
        <v>5787291.5255882358</v>
      </c>
      <c r="CU133" s="76">
        <f t="shared" si="1868"/>
        <v>7982732.2615384618</v>
      </c>
      <c r="CV133" s="76">
        <f t="shared" si="1869"/>
        <v>5302547.863846154</v>
      </c>
      <c r="CW133" s="76">
        <f t="shared" si="1870"/>
        <v>9497526.8660000023</v>
      </c>
      <c r="CX133" s="76">
        <f t="shared" si="1871"/>
        <v>4915987.8461538469</v>
      </c>
      <c r="CY133" s="76">
        <f t="shared" si="1872"/>
        <v>8121355.7538461527</v>
      </c>
      <c r="CZ133" s="76">
        <f t="shared" si="1873"/>
        <v>6888052.0500000007</v>
      </c>
      <c r="DA133" s="76">
        <f t="shared" si="1874"/>
        <v>5698853.9794444442</v>
      </c>
      <c r="DB133" s="76">
        <f t="shared" si="1875"/>
        <v>10923341.135384616</v>
      </c>
      <c r="DC133" s="76">
        <f t="shared" si="1876"/>
        <v>4075299.7435897435</v>
      </c>
      <c r="DD133" s="76">
        <f t="shared" si="1876"/>
        <v>0</v>
      </c>
      <c r="DE133" s="88">
        <f t="shared" si="1878"/>
        <v>7141380.5324529912</v>
      </c>
      <c r="DF133" s="85"/>
      <c r="DG133" s="48"/>
      <c r="EX133" s="1"/>
    </row>
    <row r="134" spans="1:154" x14ac:dyDescent="0.15">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c r="U134" s="181">
        <f t="shared" si="1877"/>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c r="BM134" s="86">
        <f t="shared" si="1879"/>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859"/>
        <v>4280752.3499999996</v>
      </c>
      <c r="CM134" s="76">
        <f t="shared" si="1860"/>
        <v>7121482.6302631581</v>
      </c>
      <c r="CN134" s="76">
        <f t="shared" si="1861"/>
        <v>6738902.1460000006</v>
      </c>
      <c r="CO134" s="76">
        <f t="shared" si="1862"/>
        <v>4721774.1088888887</v>
      </c>
      <c r="CP134" s="76">
        <f t="shared" si="1863"/>
        <v>3270893.2244444452</v>
      </c>
      <c r="CQ134" s="76">
        <f t="shared" si="1864"/>
        <v>4110999.1450000005</v>
      </c>
      <c r="CR134" s="76">
        <f t="shared" si="1865"/>
        <v>998006.12307692342</v>
      </c>
      <c r="CS134" s="76">
        <f t="shared" si="1866"/>
        <v>6380282.509615385</v>
      </c>
      <c r="CT134" s="76">
        <f t="shared" si="1867"/>
        <v>6317844.1459375005</v>
      </c>
      <c r="CU134" s="76">
        <f t="shared" si="1868"/>
        <v>6942400.8123076921</v>
      </c>
      <c r="CV134" s="76">
        <f t="shared" si="1869"/>
        <v>4975617.1442307681</v>
      </c>
      <c r="CW134" s="76">
        <f t="shared" si="1870"/>
        <v>7895489.7740000021</v>
      </c>
      <c r="CX134" s="76">
        <f t="shared" si="1871"/>
        <v>1432036.5507692308</v>
      </c>
      <c r="CY134" s="76">
        <f t="shared" si="1872"/>
        <v>9369344.3557692301</v>
      </c>
      <c r="CZ134" s="76">
        <f t="shared" si="1873"/>
        <v>6001316.2958333325</v>
      </c>
      <c r="DA134" s="76">
        <f t="shared" si="1874"/>
        <v>5752052.9834920643</v>
      </c>
      <c r="DB134" s="76">
        <f t="shared" si="1875"/>
        <v>10993317.857802197</v>
      </c>
      <c r="DC134" s="76">
        <f t="shared" si="1876"/>
        <v>3036712.0879120878</v>
      </c>
      <c r="DD134" s="76">
        <f t="shared" si="1876"/>
        <v>0</v>
      </c>
      <c r="DE134" s="88">
        <f t="shared" si="1878"/>
        <v>7030548.7161617829</v>
      </c>
      <c r="DF134" s="85"/>
      <c r="DG134" s="48"/>
      <c r="EX134" s="1"/>
    </row>
    <row r="135" spans="1:154" x14ac:dyDescent="0.15">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c r="U135" s="181">
        <f t="shared" si="1877"/>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c r="BM135" s="86">
        <f t="shared" si="1879"/>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859"/>
        <v>1116106.983529412</v>
      </c>
      <c r="CM135" s="76">
        <f t="shared" si="1860"/>
        <v>6599430.3136842111</v>
      </c>
      <c r="CN135" s="76">
        <f t="shared" si="1861"/>
        <v>7279778.9796666671</v>
      </c>
      <c r="CO135" s="76">
        <f t="shared" si="1862"/>
        <v>4401056.3022222221</v>
      </c>
      <c r="CP135" s="76">
        <f t="shared" si="1863"/>
        <v>3286442.9144444452</v>
      </c>
      <c r="CQ135" s="76">
        <f t="shared" si="1864"/>
        <v>1195193.2226315788</v>
      </c>
      <c r="CR135" s="76">
        <f t="shared" si="1865"/>
        <v>6545886.2792307716</v>
      </c>
      <c r="CS135" s="76">
        <f t="shared" si="1866"/>
        <v>6352008.3599999994</v>
      </c>
      <c r="CT135" s="76">
        <f t="shared" si="1867"/>
        <v>6201632.6852941187</v>
      </c>
      <c r="CU135" s="76">
        <f t="shared" si="1868"/>
        <v>6424280.263076921</v>
      </c>
      <c r="CV135" s="76">
        <f t="shared" si="1869"/>
        <v>4873061.394230769</v>
      </c>
      <c r="CW135" s="76">
        <f t="shared" si="1870"/>
        <v>3816590.135384616</v>
      </c>
      <c r="CX135" s="76">
        <f t="shared" si="1871"/>
        <v>5351579.7830769233</v>
      </c>
      <c r="CY135" s="76">
        <f t="shared" si="1872"/>
        <v>8839594.4230769221</v>
      </c>
      <c r="CZ135" s="76">
        <f t="shared" si="1873"/>
        <v>5319903.4224999994</v>
      </c>
      <c r="DA135" s="76">
        <f t="shared" si="1874"/>
        <v>6105267.2016666671</v>
      </c>
      <c r="DB135" s="76">
        <f t="shared" si="1875"/>
        <v>5817758.9833040293</v>
      </c>
      <c r="DC135" s="76">
        <f t="shared" si="1876"/>
        <v>8222104.31871513</v>
      </c>
      <c r="DD135" s="76">
        <f t="shared" si="1876"/>
        <v>0</v>
      </c>
      <c r="DE135" s="88">
        <f t="shared" si="1878"/>
        <v>6860925.6698525501</v>
      </c>
      <c r="DF135" s="85"/>
      <c r="DG135" s="48"/>
      <c r="EX135" s="1"/>
    </row>
    <row r="136" spans="1:154" x14ac:dyDescent="0.15">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c r="U136" s="181">
        <f t="shared" si="1877"/>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c r="BM136" s="86">
        <f t="shared" si="1879"/>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859"/>
        <v>7148961.95764706</v>
      </c>
      <c r="CM136" s="76">
        <f t="shared" si="1860"/>
        <v>7059990.9884210518</v>
      </c>
      <c r="CN136" s="76">
        <f t="shared" si="1861"/>
        <v>6980551.4006666662</v>
      </c>
      <c r="CO136" s="76">
        <f t="shared" si="1862"/>
        <v>4799911.7155555552</v>
      </c>
      <c r="CP136" s="76">
        <f t="shared" si="1863"/>
        <v>2826361.3516666675</v>
      </c>
      <c r="CQ136" s="76">
        <f t="shared" si="1864"/>
        <v>7035916.9407894732</v>
      </c>
      <c r="CR136" s="76">
        <f t="shared" si="1865"/>
        <v>7630201.1353846174</v>
      </c>
      <c r="CS136" s="76">
        <f t="shared" si="1866"/>
        <v>5459288.1122727264</v>
      </c>
      <c r="CT136" s="76">
        <f t="shared" si="1867"/>
        <v>6304238.7692307699</v>
      </c>
      <c r="CU136" s="76">
        <f t="shared" si="1868"/>
        <v>5863048.2223076904</v>
      </c>
      <c r="CV136" s="76">
        <f t="shared" si="1869"/>
        <v>2448866.730833333</v>
      </c>
      <c r="CW136" s="76">
        <f t="shared" si="1870"/>
        <v>6654421.2153846165</v>
      </c>
      <c r="CX136" s="76">
        <f t="shared" si="1871"/>
        <v>5586536.290500002</v>
      </c>
      <c r="CY136" s="76">
        <f t="shared" si="1872"/>
        <v>8981930.8949999996</v>
      </c>
      <c r="CZ136" s="76">
        <f t="shared" si="1873"/>
        <v>6146060.6325000003</v>
      </c>
      <c r="DA136" s="76">
        <f t="shared" si="1874"/>
        <v>5129671.4816666674</v>
      </c>
      <c r="DB136" s="76">
        <f t="shared" si="1875"/>
        <v>4246280.4395604385</v>
      </c>
      <c r="DC136" s="76">
        <f t="shared" si="1876"/>
        <v>9578212.8342857137</v>
      </c>
      <c r="DD136" s="76">
        <f t="shared" si="1876"/>
        <v>0</v>
      </c>
      <c r="DE136" s="88">
        <f t="shared" si="1878"/>
        <v>6816431.2566025648</v>
      </c>
      <c r="DF136" s="85"/>
      <c r="DG136" s="48"/>
      <c r="EX136" s="1"/>
    </row>
    <row r="137" spans="1:154" x14ac:dyDescent="0.15">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c r="U137" s="181">
        <f t="shared" si="1877"/>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c r="BM137" s="86">
        <f t="shared" si="1879"/>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859"/>
        <v>6495586.6613333346</v>
      </c>
      <c r="CM137" s="76">
        <f t="shared" si="1860"/>
        <v>7503603.2673684219</v>
      </c>
      <c r="CN137" s="76">
        <f t="shared" si="1861"/>
        <v>8834917.0109999999</v>
      </c>
      <c r="CO137" s="76">
        <f t="shared" si="1862"/>
        <v>3915998.7355555547</v>
      </c>
      <c r="CP137" s="76">
        <f t="shared" si="1863"/>
        <v>823694.55000000016</v>
      </c>
      <c r="CQ137" s="76">
        <f t="shared" si="1864"/>
        <v>6780797.7631578939</v>
      </c>
      <c r="CR137" s="76">
        <f t="shared" si="1865"/>
        <v>7872351.1200000029</v>
      </c>
      <c r="CS137" s="76">
        <f t="shared" si="1866"/>
        <v>6849990.6180000007</v>
      </c>
      <c r="CT137" s="76">
        <f t="shared" si="1867"/>
        <v>6071130.8269230779</v>
      </c>
      <c r="CU137" s="76">
        <f t="shared" si="1868"/>
        <v>3252149.9669999997</v>
      </c>
      <c r="CV137" s="76">
        <f t="shared" si="1869"/>
        <v>5769560.254999999</v>
      </c>
      <c r="CW137" s="76">
        <f t="shared" si="1870"/>
        <v>6646150.714615385</v>
      </c>
      <c r="CX137" s="76">
        <f t="shared" si="1871"/>
        <v>6855774.7776923086</v>
      </c>
      <c r="CY137" s="76">
        <f t="shared" si="1872"/>
        <v>9361273.9891666695</v>
      </c>
      <c r="CZ137" s="76">
        <f t="shared" si="1873"/>
        <v>5452280.2950000009</v>
      </c>
      <c r="DA137" s="76">
        <f t="shared" si="1874"/>
        <v>2838442.2638095235</v>
      </c>
      <c r="DB137" s="76">
        <f t="shared" si="1875"/>
        <v>11974786.895180531</v>
      </c>
      <c r="DC137" s="76">
        <f t="shared" si="1876"/>
        <v>11380650.798333336</v>
      </c>
      <c r="DD137" s="76">
        <f t="shared" si="1876"/>
        <v>0</v>
      </c>
      <c r="DE137" s="88">
        <f t="shared" si="1878"/>
        <v>8201486.8482980132</v>
      </c>
      <c r="DF137" s="85"/>
      <c r="DG137" s="48"/>
      <c r="EX137" s="1"/>
    </row>
    <row r="138" spans="1:154" x14ac:dyDescent="0.15">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c r="U138" s="181">
        <f t="shared" si="1877"/>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c r="BM138" s="86">
        <f t="shared" si="1879"/>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859"/>
        <v>7015671.1170000015</v>
      </c>
      <c r="CM138" s="76">
        <f t="shared" si="1860"/>
        <v>7134572.26736842</v>
      </c>
      <c r="CN138" s="76">
        <f t="shared" si="1861"/>
        <v>7408038.1110000005</v>
      </c>
      <c r="CO138" s="76">
        <f t="shared" si="1862"/>
        <v>836990.17666666652</v>
      </c>
      <c r="CP138" s="76">
        <f t="shared" si="1863"/>
        <v>4613862.330000001</v>
      </c>
      <c r="CQ138" s="76">
        <f t="shared" si="1864"/>
        <v>6641120.7473684214</v>
      </c>
      <c r="CR138" s="76">
        <f t="shared" si="1865"/>
        <v>7835566.9685714319</v>
      </c>
      <c r="CS138" s="76">
        <f t="shared" si="1866"/>
        <v>7053935.2500000009</v>
      </c>
      <c r="CT138" s="76">
        <f t="shared" si="1867"/>
        <v>5365597.0576923089</v>
      </c>
      <c r="CU138" s="76">
        <f t="shared" si="1868"/>
        <v>5178587.733</v>
      </c>
      <c r="CV138" s="76">
        <f t="shared" si="1869"/>
        <v>7021384.1733333319</v>
      </c>
      <c r="CW138" s="76">
        <f t="shared" si="1870"/>
        <v>6571280.7709999988</v>
      </c>
      <c r="CX138" s="76">
        <f t="shared" si="1871"/>
        <v>7751812.9949999992</v>
      </c>
      <c r="CY138" s="76">
        <f t="shared" si="1872"/>
        <v>7416147.3425000012</v>
      </c>
      <c r="CZ138" s="76">
        <f t="shared" si="1873"/>
        <v>2635583.4700000002</v>
      </c>
      <c r="DA138" s="76">
        <f t="shared" si="1874"/>
        <v>6456253.1004761904</v>
      </c>
      <c r="DB138" s="76">
        <f t="shared" si="1875"/>
        <v>12664030.001342228</v>
      </c>
      <c r="DC138" s="76">
        <f t="shared" si="1876"/>
        <v>9075173.0850000009</v>
      </c>
      <c r="DD138" s="76">
        <f t="shared" si="1876"/>
        <v>0</v>
      </c>
      <c r="DE138" s="88">
        <f t="shared" si="1878"/>
        <v>7649437.3998636845</v>
      </c>
      <c r="DF138" s="85"/>
      <c r="DG138" s="48"/>
      <c r="EX138" s="1"/>
    </row>
    <row r="139" spans="1:154" x14ac:dyDescent="0.15">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c r="U139" s="181">
        <f t="shared" si="1877"/>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c r="BM139" s="86">
        <f t="shared" si="1879"/>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859"/>
        <v>7572824.7840000018</v>
      </c>
      <c r="CM139" s="76">
        <f t="shared" si="1860"/>
        <v>9542658.3852631561</v>
      </c>
      <c r="CN139" s="76">
        <f t="shared" si="1861"/>
        <v>3688458.4020000002</v>
      </c>
      <c r="CO139" s="76">
        <f t="shared" si="1862"/>
        <v>5374658.8533333326</v>
      </c>
      <c r="CP139" s="76">
        <f t="shared" si="1863"/>
        <v>4324872.5529166665</v>
      </c>
      <c r="CQ139" s="76">
        <f t="shared" si="1864"/>
        <v>6983583.1102631586</v>
      </c>
      <c r="CR139" s="76">
        <f t="shared" si="1865"/>
        <v>9430516.5900000017</v>
      </c>
      <c r="CS139" s="76">
        <f t="shared" si="1866"/>
        <v>6736682.3181818193</v>
      </c>
      <c r="CT139" s="76">
        <f t="shared" si="1867"/>
        <v>1842147.741538462</v>
      </c>
      <c r="CU139" s="76">
        <f t="shared" si="1868"/>
        <v>6301951.5930000013</v>
      </c>
      <c r="CV139" s="76">
        <f t="shared" si="1869"/>
        <v>7378477.2408333318</v>
      </c>
      <c r="CW139" s="76">
        <f t="shared" si="1870"/>
        <v>6612792.1615384622</v>
      </c>
      <c r="CX139" s="76">
        <f t="shared" si="1871"/>
        <v>7654289.2031249981</v>
      </c>
      <c r="CY139" s="76">
        <f t="shared" si="1872"/>
        <v>3851852.727272728</v>
      </c>
      <c r="CZ139" s="76">
        <f t="shared" si="1873"/>
        <v>5771801.583333333</v>
      </c>
      <c r="DA139" s="76">
        <f t="shared" si="1874"/>
        <v>6191834.1269841278</v>
      </c>
      <c r="DB139" s="76">
        <f t="shared" si="1875"/>
        <v>13219482.561208788</v>
      </c>
      <c r="DC139" s="76">
        <f t="shared" si="1876"/>
        <v>10087395.23</v>
      </c>
      <c r="DD139" s="76">
        <f t="shared" si="1876"/>
        <v>0</v>
      </c>
      <c r="DE139" s="88">
        <f t="shared" si="1878"/>
        <v>7824473.2457597954</v>
      </c>
      <c r="DF139" s="85"/>
      <c r="DG139" s="48"/>
      <c r="EX139" s="1"/>
    </row>
    <row r="140" spans="1:154" x14ac:dyDescent="0.15">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c r="U140" s="181">
        <f t="shared" si="1877"/>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c r="BM140" s="86">
        <f t="shared" si="1879"/>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859"/>
        <v>6757728.3800000018</v>
      </c>
      <c r="CM140" s="76">
        <f t="shared" si="1860"/>
        <v>1957763.4976315789</v>
      </c>
      <c r="CN140" s="76">
        <f t="shared" si="1861"/>
        <v>9042040.7929999996</v>
      </c>
      <c r="CO140" s="76">
        <f t="shared" si="1862"/>
        <v>4518704.4266666668</v>
      </c>
      <c r="CP140" s="76">
        <f t="shared" si="1863"/>
        <v>4200728.1750000007</v>
      </c>
      <c r="CQ140" s="76">
        <f t="shared" si="1864"/>
        <v>7101903.5100000016</v>
      </c>
      <c r="CR140" s="76">
        <f t="shared" si="1865"/>
        <v>8238285.7650000015</v>
      </c>
      <c r="CS140" s="76">
        <f t="shared" si="1866"/>
        <v>2483964.3654545452</v>
      </c>
      <c r="CT140" s="76">
        <f t="shared" si="1867"/>
        <v>6919332.1107692327</v>
      </c>
      <c r="CU140" s="76">
        <f t="shared" si="1868"/>
        <v>5717502.3780000005</v>
      </c>
      <c r="CV140" s="76">
        <f t="shared" si="1869"/>
        <v>6910747.59375</v>
      </c>
      <c r="CW140" s="76">
        <f t="shared" si="1870"/>
        <v>6963450.942307693</v>
      </c>
      <c r="CX140" s="76">
        <f t="shared" si="1871"/>
        <v>6983414.9090624982</v>
      </c>
      <c r="CY140" s="76">
        <f t="shared" si="1872"/>
        <v>9551004.3081818186</v>
      </c>
      <c r="CZ140" s="76">
        <f t="shared" si="1873"/>
        <v>6475217.1716666659</v>
      </c>
      <c r="DA140" s="76">
        <f t="shared" si="1874"/>
        <v>6309872.64955357</v>
      </c>
      <c r="DB140" s="76">
        <f t="shared" si="1875"/>
        <v>8538317.7717532478</v>
      </c>
      <c r="DC140" s="76">
        <f t="shared" si="1876"/>
        <v>6313072.944444445</v>
      </c>
      <c r="DD140" s="76">
        <f t="shared" si="1876"/>
        <v>0</v>
      </c>
      <c r="DE140" s="88">
        <f t="shared" si="1878"/>
        <v>7437496.9691199493</v>
      </c>
      <c r="DF140" s="85"/>
      <c r="DG140" s="48"/>
      <c r="EX140" s="1"/>
    </row>
    <row r="141" spans="1:154" x14ac:dyDescent="0.15">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c r="U141" s="181">
        <f t="shared" si="1877"/>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c r="BM141" s="86">
        <f t="shared" si="1879"/>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859"/>
        <v>6165665.7080000015</v>
      </c>
      <c r="CM141" s="76">
        <f t="shared" si="1860"/>
        <v>5834419.7200000007</v>
      </c>
      <c r="CN141" s="76">
        <f t="shared" si="1861"/>
        <v>8789668.574285714</v>
      </c>
      <c r="CO141" s="76">
        <f t="shared" si="1862"/>
        <v>5048151.9833333334</v>
      </c>
      <c r="CP141" s="76">
        <f t="shared" si="1863"/>
        <v>4639522.4333333336</v>
      </c>
      <c r="CQ141" s="76">
        <f t="shared" si="1864"/>
        <v>5579623.0578947384</v>
      </c>
      <c r="CR141" s="76">
        <f t="shared" si="1865"/>
        <v>3461265.0306666675</v>
      </c>
      <c r="CS141" s="76">
        <f t="shared" si="1866"/>
        <v>8277015.0954545457</v>
      </c>
      <c r="CT141" s="76">
        <f t="shared" si="1867"/>
        <v>6208672.2500000009</v>
      </c>
      <c r="CU141" s="76">
        <f t="shared" si="1868"/>
        <v>5949019.5230769245</v>
      </c>
      <c r="CV141" s="76">
        <f t="shared" si="1869"/>
        <v>7012988.3250000002</v>
      </c>
      <c r="CW141" s="76">
        <f t="shared" si="1870"/>
        <v>6124932.8903846163</v>
      </c>
      <c r="CX141" s="76">
        <f t="shared" si="1871"/>
        <v>2030337.7753846152</v>
      </c>
      <c r="CY141" s="76">
        <f t="shared" si="1872"/>
        <v>9898356.6410714313</v>
      </c>
      <c r="CZ141" s="76">
        <f t="shared" si="1873"/>
        <v>6297445.5500000007</v>
      </c>
      <c r="DA141" s="76">
        <f t="shared" si="1874"/>
        <v>5817651.3305357145</v>
      </c>
      <c r="DB141" s="76">
        <f t="shared" si="1875"/>
        <v>9345279.1453571413</v>
      </c>
      <c r="DC141" s="76">
        <f t="shared" si="1876"/>
        <v>5648768.8888888909</v>
      </c>
      <c r="DD141" s="76">
        <f t="shared" si="1876"/>
        <v>0</v>
      </c>
      <c r="DE141" s="88">
        <f t="shared" si="1878"/>
        <v>7401500.3111706348</v>
      </c>
      <c r="DF141" s="85"/>
      <c r="DG141" s="48"/>
      <c r="EX141" s="1"/>
    </row>
    <row r="142" spans="1:154" x14ac:dyDescent="0.15">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c r="U142" s="181">
        <f t="shared" si="1877"/>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c r="BM142" s="86">
        <f t="shared" si="1879"/>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859"/>
        <v>2127158.4040000006</v>
      </c>
      <c r="CM142" s="76">
        <f t="shared" si="1860"/>
        <v>7280354.4739473686</v>
      </c>
      <c r="CN142" s="76">
        <f t="shared" si="1861"/>
        <v>8815296.2028571423</v>
      </c>
      <c r="CO142" s="76">
        <f t="shared" si="1862"/>
        <v>6124581.9800000004</v>
      </c>
      <c r="CP142" s="76">
        <f t="shared" si="1863"/>
        <v>4229270.2375000007</v>
      </c>
      <c r="CQ142" s="76">
        <f t="shared" si="1864"/>
        <v>2856737.8990909089</v>
      </c>
      <c r="CR142" s="76">
        <f t="shared" si="1865"/>
        <v>10233327.162666669</v>
      </c>
      <c r="CS142" s="76">
        <f t="shared" si="1866"/>
        <v>8299118.9745454546</v>
      </c>
      <c r="CT142" s="76">
        <f t="shared" si="1867"/>
        <v>7662975.7812499991</v>
      </c>
      <c r="CU142" s="76">
        <f t="shared" si="1868"/>
        <v>6075766.5015384648</v>
      </c>
      <c r="CV142" s="76">
        <f t="shared" si="1869"/>
        <v>6876653.085</v>
      </c>
      <c r="CW142" s="76">
        <f t="shared" si="1870"/>
        <v>4376184.9923076928</v>
      </c>
      <c r="CX142" s="76">
        <f t="shared" si="1871"/>
        <v>6892955.6861538459</v>
      </c>
      <c r="CY142" s="76">
        <f t="shared" si="1872"/>
        <v>10117539.635714287</v>
      </c>
      <c r="CZ142" s="76">
        <f t="shared" si="1873"/>
        <v>5285482.2258333331</v>
      </c>
      <c r="DA142" s="76">
        <f t="shared" si="1874"/>
        <v>6430732.3898214279</v>
      </c>
      <c r="DB142" s="76">
        <f t="shared" si="1875"/>
        <v>6084527.163809523</v>
      </c>
      <c r="DC142" s="76">
        <f t="shared" si="1876"/>
        <v>11186198.817777781</v>
      </c>
      <c r="DD142" s="76">
        <f t="shared" si="1876"/>
        <v>0</v>
      </c>
      <c r="DE142" s="88">
        <f t="shared" si="1878"/>
        <v>7820896.0465912698</v>
      </c>
      <c r="DF142" s="85"/>
      <c r="DG142" s="48"/>
      <c r="EX142" s="1"/>
    </row>
    <row r="143" spans="1:154" x14ac:dyDescent="0.15">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c r="U143" s="181">
        <f t="shared" si="1877"/>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c r="BM143" s="86">
        <f t="shared" si="1879"/>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859"/>
        <v>7570725.9693333348</v>
      </c>
      <c r="CM143" s="76">
        <f t="shared" si="1860"/>
        <v>6986108.4236842114</v>
      </c>
      <c r="CN143" s="76">
        <f t="shared" si="1861"/>
        <v>8256511.478571428</v>
      </c>
      <c r="CO143" s="76">
        <f t="shared" si="1862"/>
        <v>8412740.3930769227</v>
      </c>
      <c r="CP143" s="76">
        <f t="shared" si="1863"/>
        <v>3861286.3625000003</v>
      </c>
      <c r="CQ143" s="76">
        <f t="shared" si="1864"/>
        <v>9555488.6536363624</v>
      </c>
      <c r="CR143" s="76">
        <f t="shared" si="1865"/>
        <v>10884374.741333336</v>
      </c>
      <c r="CS143" s="76">
        <f t="shared" si="1866"/>
        <v>8152734.7360000014</v>
      </c>
      <c r="CT143" s="76">
        <f t="shared" si="1867"/>
        <v>6860648.2725000009</v>
      </c>
      <c r="CU143" s="76">
        <f t="shared" si="1868"/>
        <v>5055696.054230772</v>
      </c>
      <c r="CV143" s="76">
        <f t="shared" si="1869"/>
        <v>4462885.1958333328</v>
      </c>
      <c r="CW143" s="76">
        <f t="shared" si="1870"/>
        <v>7668176.8769230787</v>
      </c>
      <c r="CX143" s="76">
        <f t="shared" si="1871"/>
        <v>8807707.8670000006</v>
      </c>
      <c r="CY143" s="76">
        <f t="shared" si="1872"/>
        <v>9703574.790000001</v>
      </c>
      <c r="CZ143" s="76">
        <f t="shared" si="1873"/>
        <v>7167019.5934821432</v>
      </c>
      <c r="DA143" s="76">
        <f t="shared" si="1874"/>
        <v>5062039.3885714281</v>
      </c>
      <c r="DB143" s="76">
        <f t="shared" si="1875"/>
        <v>4866551.2857142873</v>
      </c>
      <c r="DC143" s="76">
        <f t="shared" si="1876"/>
        <v>11834926.480000004</v>
      </c>
      <c r="DD143" s="76">
        <f t="shared" si="1876"/>
        <v>0</v>
      </c>
      <c r="DE143" s="88">
        <f t="shared" si="1878"/>
        <v>7726822.3075535716</v>
      </c>
      <c r="DF143" s="85"/>
      <c r="DG143" s="48"/>
      <c r="EX143" s="1"/>
    </row>
    <row r="144" spans="1:154" x14ac:dyDescent="0.15">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c r="U144" s="181">
        <f t="shared" si="1877"/>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c r="BM144" s="86">
        <f t="shared" si="1879"/>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859"/>
        <v>8017994.0969230793</v>
      </c>
      <c r="CM144" s="76">
        <f t="shared" si="1860"/>
        <v>6258980.8750000019</v>
      </c>
      <c r="CN144" s="76">
        <f t="shared" si="1861"/>
        <v>8051536.5128571428</v>
      </c>
      <c r="CO144" s="76">
        <f t="shared" si="1862"/>
        <v>6987979.5046153842</v>
      </c>
      <c r="CP144" s="76">
        <f t="shared" si="1863"/>
        <v>1424734.3850000002</v>
      </c>
      <c r="CQ144" s="76">
        <f t="shared" si="1864"/>
        <v>7792088.7140909061</v>
      </c>
      <c r="CR144" s="76">
        <f t="shared" si="1865"/>
        <v>9580466.2500000019</v>
      </c>
      <c r="CS144" s="76">
        <f t="shared" si="1866"/>
        <v>8455785.0045454558</v>
      </c>
      <c r="CT144" s="76">
        <f t="shared" si="1867"/>
        <v>6538244.1162500009</v>
      </c>
      <c r="CU144" s="76">
        <f t="shared" si="1868"/>
        <v>2097850.4625000004</v>
      </c>
      <c r="CV144" s="76">
        <f t="shared" si="1869"/>
        <v>7288988.145833333</v>
      </c>
      <c r="CW144" s="76">
        <f t="shared" si="1870"/>
        <v>7427500.3571428591</v>
      </c>
      <c r="CX144" s="76">
        <f t="shared" si="1871"/>
        <v>9272045.2370000016</v>
      </c>
      <c r="CY144" s="76">
        <f t="shared" si="1872"/>
        <v>8383489.3378571449</v>
      </c>
      <c r="CZ144" s="76">
        <f t="shared" si="1873"/>
        <v>5524885.9196428573</v>
      </c>
      <c r="DA144" s="76">
        <f t="shared" si="1874"/>
        <v>3464951.3333333335</v>
      </c>
      <c r="DB144" s="76">
        <f t="shared" si="1875"/>
        <v>12657150.25714286</v>
      </c>
      <c r="DC144" s="76">
        <f t="shared" si="1876"/>
        <v>10874981.817777781</v>
      </c>
      <c r="DD144" s="76">
        <f t="shared" si="1876"/>
        <v>0</v>
      </c>
      <c r="DE144" s="88">
        <f t="shared" si="1878"/>
        <v>8181091.7331507951</v>
      </c>
      <c r="DF144" s="85"/>
      <c r="DG144" s="48"/>
      <c r="EX144" s="1"/>
    </row>
    <row r="145" spans="1:154" x14ac:dyDescent="0.15">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c r="U145" s="181">
        <f t="shared" si="1877"/>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c r="BM145" s="86">
        <f t="shared" si="1879"/>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859"/>
        <v>8204419.6138461558</v>
      </c>
      <c r="CM145" s="76">
        <f t="shared" si="1860"/>
        <v>5024435.9226923082</v>
      </c>
      <c r="CN145" s="76">
        <f t="shared" si="1861"/>
        <v>6223000.8846428571</v>
      </c>
      <c r="CO145" s="76">
        <f t="shared" si="1862"/>
        <v>3392529.8125000005</v>
      </c>
      <c r="CP145" s="76">
        <f t="shared" si="1863"/>
        <v>5597081.9833333343</v>
      </c>
      <c r="CQ145" s="76">
        <f t="shared" si="1864"/>
        <v>7854892.887272724</v>
      </c>
      <c r="CR145" s="76">
        <f t="shared" si="1865"/>
        <v>11346654.000000002</v>
      </c>
      <c r="CS145" s="76">
        <f t="shared" si="1866"/>
        <v>8182652.8885714281</v>
      </c>
      <c r="CT145" s="76">
        <f t="shared" si="1867"/>
        <v>5006449.1365625001</v>
      </c>
      <c r="CU145" s="76">
        <f t="shared" si="1868"/>
        <v>6362304.0875000013</v>
      </c>
      <c r="CV145" s="76">
        <f t="shared" si="1869"/>
        <v>7010888.0000000009</v>
      </c>
      <c r="CW145" s="76">
        <f t="shared" si="1870"/>
        <v>7681486.5171428574</v>
      </c>
      <c r="CX145" s="76">
        <f t="shared" si="1871"/>
        <v>9136549.227</v>
      </c>
      <c r="CY145" s="76">
        <f t="shared" si="1872"/>
        <v>7400352.7826190488</v>
      </c>
      <c r="CZ145" s="76">
        <f t="shared" si="1873"/>
        <v>3535336.5530000003</v>
      </c>
      <c r="DA145" s="76">
        <f t="shared" si="1874"/>
        <v>6849580.7644444443</v>
      </c>
      <c r="DB145" s="76">
        <f t="shared" si="1875"/>
        <v>11865850.51166667</v>
      </c>
      <c r="DC145" s="76">
        <f t="shared" si="1876"/>
        <v>9610597.956666667</v>
      </c>
      <c r="DD145" s="76">
        <f t="shared" si="1876"/>
        <v>0</v>
      </c>
      <c r="DE145" s="88">
        <f t="shared" si="1878"/>
        <v>7852343.7136793677</v>
      </c>
      <c r="DF145" s="85"/>
      <c r="DG145" s="48"/>
      <c r="EX145" s="1"/>
    </row>
    <row r="146" spans="1:154" x14ac:dyDescent="0.15">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c r="U146" s="181">
        <f t="shared" si="1877"/>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c r="BM146" s="86">
        <f t="shared" si="1879"/>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859"/>
        <v>8482165.5146153867</v>
      </c>
      <c r="CM146" s="76">
        <f t="shared" si="1860"/>
        <v>7536160.1400000006</v>
      </c>
      <c r="CN146" s="76">
        <f t="shared" si="1861"/>
        <v>3001094.0946428571</v>
      </c>
      <c r="CO146" s="76">
        <f t="shared" si="1862"/>
        <v>10487481.207500001</v>
      </c>
      <c r="CP146" s="76">
        <f t="shared" si="1863"/>
        <v>4988261.5245833341</v>
      </c>
      <c r="CQ146" s="76">
        <f t="shared" si="1864"/>
        <v>7167560.6952272747</v>
      </c>
      <c r="CR146" s="76">
        <f t="shared" si="1865"/>
        <v>9028984.7670000009</v>
      </c>
      <c r="CS146" s="76">
        <f t="shared" si="1866"/>
        <v>7649800.5042857137</v>
      </c>
      <c r="CT146" s="76">
        <f t="shared" si="1867"/>
        <v>1987809.9931250003</v>
      </c>
      <c r="CU146" s="76">
        <f t="shared" si="1868"/>
        <v>5157427.6133333351</v>
      </c>
      <c r="CV146" s="76">
        <f t="shared" si="1869"/>
        <v>6860331.0000000009</v>
      </c>
      <c r="CW146" s="76">
        <f t="shared" si="1870"/>
        <v>8457138.2457142863</v>
      </c>
      <c r="CX146" s="76">
        <f t="shared" si="1871"/>
        <v>8525084.9600000009</v>
      </c>
      <c r="CY146" s="76">
        <f t="shared" si="1872"/>
        <v>3770124.6840476198</v>
      </c>
      <c r="CZ146" s="76">
        <f t="shared" si="1873"/>
        <v>7877847.3900000006</v>
      </c>
      <c r="DA146" s="76">
        <f t="shared" si="1874"/>
        <v>8053429.8399999999</v>
      </c>
      <c r="DB146" s="76">
        <f t="shared" si="1875"/>
        <v>15547915.610416669</v>
      </c>
      <c r="DC146" s="76">
        <f t="shared" si="1876"/>
        <v>9465599.2277777791</v>
      </c>
      <c r="DD146" s="76">
        <f t="shared" si="1876"/>
        <v>0</v>
      </c>
      <c r="DE146" s="88">
        <f t="shared" si="1878"/>
        <v>8942983.3504484147</v>
      </c>
      <c r="DF146" s="85"/>
      <c r="DG146" s="48"/>
      <c r="EX146" s="1"/>
    </row>
    <row r="147" spans="1:154" x14ac:dyDescent="0.15">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c r="U147" s="181">
        <f t="shared" si="1877"/>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c r="BM147" s="86">
        <f t="shared" si="1879"/>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859"/>
        <v>7900441.4369230773</v>
      </c>
      <c r="CM147" s="76">
        <f t="shared" si="1860"/>
        <v>1554205.5646153847</v>
      </c>
      <c r="CN147" s="76">
        <f t="shared" si="1861"/>
        <v>4252021.1003571423</v>
      </c>
      <c r="CO147" s="76">
        <f t="shared" si="1862"/>
        <v>10661177.910000002</v>
      </c>
      <c r="CP147" s="76">
        <f t="shared" si="1863"/>
        <v>5338128.2737500006</v>
      </c>
      <c r="CQ147" s="76">
        <f t="shared" si="1864"/>
        <v>6264000.9157894747</v>
      </c>
      <c r="CR147" s="76">
        <f t="shared" si="1865"/>
        <v>6309447.1050000004</v>
      </c>
      <c r="CS147" s="76">
        <f t="shared" si="1866"/>
        <v>3579266.0357142854</v>
      </c>
      <c r="CT147" s="76">
        <f t="shared" si="1867"/>
        <v>2803938.9250000003</v>
      </c>
      <c r="CU147" s="76">
        <f t="shared" si="1868"/>
        <v>5125714.4033333343</v>
      </c>
      <c r="CV147" s="76">
        <f t="shared" si="1869"/>
        <v>9490691.5285714287</v>
      </c>
      <c r="CW147" s="76">
        <f t="shared" si="1870"/>
        <v>7072160.6857142868</v>
      </c>
      <c r="CX147" s="76">
        <f t="shared" si="1871"/>
        <v>7539052.1226666672</v>
      </c>
      <c r="CY147" s="76">
        <f t="shared" si="1872"/>
        <v>6277050.2800000003</v>
      </c>
      <c r="CZ147" s="76">
        <f t="shared" si="1873"/>
        <v>7924248.0055</v>
      </c>
      <c r="DA147" s="76">
        <f t="shared" si="1874"/>
        <v>7724594.9999999991</v>
      </c>
      <c r="DB147" s="76">
        <f t="shared" si="1875"/>
        <v>11846842.348333335</v>
      </c>
      <c r="DC147" s="76">
        <f t="shared" si="1876"/>
        <v>5417402.1111111119</v>
      </c>
      <c r="DD147" s="76">
        <f t="shared" si="1876"/>
        <v>0</v>
      </c>
      <c r="DE147" s="88">
        <f t="shared" si="1878"/>
        <v>7838027.548988889</v>
      </c>
      <c r="DF147" s="85"/>
      <c r="DG147" s="48"/>
      <c r="EX147" s="1"/>
    </row>
    <row r="148" spans="1:154" x14ac:dyDescent="0.15">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c r="U148" s="181">
        <f t="shared" si="1877"/>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c r="BM148" s="86">
        <f t="shared" si="1879"/>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859"/>
        <v>6908204.8507692311</v>
      </c>
      <c r="CM148" s="76">
        <f t="shared" si="1860"/>
        <v>2895879.8769230773</v>
      </c>
      <c r="CN148" s="76">
        <f t="shared" si="1861"/>
        <v>5626147.7089285711</v>
      </c>
      <c r="CO148" s="76">
        <f t="shared" si="1862"/>
        <v>11283189.523125002</v>
      </c>
      <c r="CP148" s="76">
        <f t="shared" si="1863"/>
        <v>4173354.3595833341</v>
      </c>
      <c r="CQ148" s="76">
        <f t="shared" si="1864"/>
        <v>5330934.6907894742</v>
      </c>
      <c r="CR148" s="76">
        <f t="shared" si="1865"/>
        <v>2279326.08</v>
      </c>
      <c r="CS148" s="76">
        <f t="shared" si="1866"/>
        <v>5896204.5999999996</v>
      </c>
      <c r="CT148" s="76">
        <f t="shared" si="1867"/>
        <v>4526183.6386363637</v>
      </c>
      <c r="CU148" s="76">
        <f t="shared" si="1868"/>
        <v>4325166.8583333334</v>
      </c>
      <c r="CV148" s="76">
        <f t="shared" si="1869"/>
        <v>6921059.7728571435</v>
      </c>
      <c r="CW148" s="76">
        <f t="shared" si="1870"/>
        <v>6001304.6857142858</v>
      </c>
      <c r="CX148" s="76">
        <f t="shared" si="1871"/>
        <v>2208873.7133333334</v>
      </c>
      <c r="CY148" s="76">
        <f t="shared" si="1872"/>
        <v>7365289.9857142856</v>
      </c>
      <c r="CZ148" s="76">
        <f t="shared" si="1873"/>
        <v>9165303.6989999991</v>
      </c>
      <c r="DA148" s="76">
        <f t="shared" si="1874"/>
        <v>7196185.1816666648</v>
      </c>
      <c r="DB148" s="76">
        <f t="shared" si="1875"/>
        <v>10845530.755416669</v>
      </c>
      <c r="DC148" s="76">
        <f t="shared" si="1876"/>
        <v>4856835.555555556</v>
      </c>
      <c r="DD148" s="76">
        <f t="shared" si="1876"/>
        <v>0</v>
      </c>
      <c r="DE148" s="88">
        <f t="shared" si="1878"/>
        <v>7885829.0354706347</v>
      </c>
      <c r="DF148" s="85"/>
      <c r="DG148" s="48"/>
      <c r="EX148" s="1"/>
    </row>
    <row r="149" spans="1:154" x14ac:dyDescent="0.15">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c r="U149" s="181">
        <f t="shared" si="1877"/>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c r="BM149" s="86">
        <f t="shared" si="1879"/>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859"/>
        <v>1849397.7446153846</v>
      </c>
      <c r="CM149" s="76">
        <f t="shared" si="1860"/>
        <v>3497876.0307692308</v>
      </c>
      <c r="CN149" s="76">
        <f t="shared" si="1861"/>
        <v>4675916.314285716</v>
      </c>
      <c r="CO149" s="76">
        <f t="shared" si="1862"/>
        <v>11290480.516875001</v>
      </c>
      <c r="CP149" s="76">
        <f t="shared" si="1863"/>
        <v>4132793.3345833342</v>
      </c>
      <c r="CQ149" s="76">
        <f t="shared" si="1864"/>
        <v>2019403.415526316</v>
      </c>
      <c r="CR149" s="76">
        <f t="shared" si="1865"/>
        <v>5077965.8250000011</v>
      </c>
      <c r="CS149" s="76">
        <f t="shared" si="1866"/>
        <v>7005771.4257142851</v>
      </c>
      <c r="CT149" s="76">
        <f t="shared" si="1867"/>
        <v>4187356.1836363645</v>
      </c>
      <c r="CU149" s="76">
        <f t="shared" si="1868"/>
        <v>4350470.4700000016</v>
      </c>
      <c r="CV149" s="76">
        <f t="shared" si="1869"/>
        <v>6211752.5721428571</v>
      </c>
      <c r="CW149" s="76">
        <f t="shared" si="1870"/>
        <v>3543183.0857142862</v>
      </c>
      <c r="CX149" s="76">
        <f t="shared" si="1871"/>
        <v>6033087.8459999999</v>
      </c>
      <c r="CY149" s="76">
        <f t="shared" si="1872"/>
        <v>8530001.140142858</v>
      </c>
      <c r="CZ149" s="76">
        <f t="shared" si="1873"/>
        <v>8193637.1729166666</v>
      </c>
      <c r="DA149" s="76">
        <f t="shared" si="1874"/>
        <v>7630882.0363636361</v>
      </c>
      <c r="DB149" s="76">
        <f t="shared" si="1875"/>
        <v>6917182.7270833347</v>
      </c>
      <c r="DC149" s="76">
        <f t="shared" si="1876"/>
        <v>4561398.8833333328</v>
      </c>
      <c r="DD149" s="76">
        <f t="shared" si="1876"/>
        <v>0</v>
      </c>
      <c r="DE149" s="88">
        <f t="shared" si="1878"/>
        <v>7166620.3919679653</v>
      </c>
      <c r="DF149" s="85"/>
      <c r="DG149" s="48"/>
      <c r="EX149" s="1"/>
    </row>
    <row r="150" spans="1:154" x14ac:dyDescent="0.15">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c r="U150" s="181">
        <f t="shared" si="1877"/>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c r="BM150" s="86">
        <f t="shared" si="1879"/>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859"/>
        <v>3810019.6440000003</v>
      </c>
      <c r="CM150" s="76">
        <f t="shared" si="1860"/>
        <v>2696169.8292307695</v>
      </c>
      <c r="CN150" s="76">
        <f t="shared" si="1861"/>
        <v>4095078.100000001</v>
      </c>
      <c r="CO150" s="76">
        <f t="shared" si="1862"/>
        <v>8595530.6500000004</v>
      </c>
      <c r="CP150" s="76">
        <f t="shared" si="1863"/>
        <v>2980669.9375000005</v>
      </c>
      <c r="CQ150" s="76">
        <f t="shared" si="1864"/>
        <v>3960402.0034090914</v>
      </c>
      <c r="CR150" s="76">
        <f t="shared" si="1865"/>
        <v>6297631.3650000012</v>
      </c>
      <c r="CS150" s="76">
        <f t="shared" si="1866"/>
        <v>7136170.595714285</v>
      </c>
      <c r="CT150" s="76">
        <f t="shared" si="1867"/>
        <v>4092782.1927272733</v>
      </c>
      <c r="CU150" s="76">
        <f t="shared" si="1868"/>
        <v>3356697.6250000009</v>
      </c>
      <c r="CV150" s="76">
        <f t="shared" si="1869"/>
        <v>3486559.9671428571</v>
      </c>
      <c r="CW150" s="76">
        <f t="shared" si="1870"/>
        <v>4722922.311428573</v>
      </c>
      <c r="CX150" s="76">
        <f t="shared" si="1871"/>
        <v>7424456.9220000003</v>
      </c>
      <c r="CY150" s="76">
        <f t="shared" si="1872"/>
        <v>8133537.0808571428</v>
      </c>
      <c r="CZ150" s="76">
        <f t="shared" si="1873"/>
        <v>8498291.6150000002</v>
      </c>
      <c r="DA150" s="76">
        <f t="shared" si="1874"/>
        <v>5611866.8668831168</v>
      </c>
      <c r="DB150" s="76">
        <f t="shared" si="1875"/>
        <v>5573977.7958333343</v>
      </c>
      <c r="DC150" s="76">
        <f t="shared" si="1876"/>
        <v>10760438.883333333</v>
      </c>
      <c r="DD150" s="76">
        <f t="shared" si="1876"/>
        <v>0</v>
      </c>
      <c r="DE150" s="88">
        <f t="shared" si="1878"/>
        <v>7715622.4483813848</v>
      </c>
      <c r="DF150" s="85"/>
      <c r="DG150" s="48"/>
      <c r="EX150" s="1"/>
    </row>
    <row r="151" spans="1:154" x14ac:dyDescent="0.15">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c r="U151" s="181">
        <f t="shared" si="1877"/>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c r="BM151" s="86">
        <f t="shared" si="1879"/>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859"/>
        <v>6263999.6085000001</v>
      </c>
      <c r="CM151" s="76">
        <f t="shared" si="1860"/>
        <v>2835178.1446153852</v>
      </c>
      <c r="CN151" s="76">
        <f t="shared" si="1861"/>
        <v>3812022.5709090917</v>
      </c>
      <c r="CO151" s="76">
        <f t="shared" si="1862"/>
        <v>6444154.4700000007</v>
      </c>
      <c r="CP151" s="76">
        <f t="shared" si="1863"/>
        <v>1003717.9975000002</v>
      </c>
      <c r="CQ151" s="76">
        <f t="shared" si="1864"/>
        <v>5047595.0938636372</v>
      </c>
      <c r="CR151" s="76">
        <f t="shared" si="1865"/>
        <v>5985128.3800000008</v>
      </c>
      <c r="CS151" s="76">
        <f t="shared" si="1866"/>
        <v>6210952.1188235292</v>
      </c>
      <c r="CT151" s="76">
        <f t="shared" si="1867"/>
        <v>3531447.1028571436</v>
      </c>
      <c r="CU151" s="76">
        <f t="shared" si="1868"/>
        <v>1904396.4350000005</v>
      </c>
      <c r="CV151" s="76">
        <f t="shared" si="1869"/>
        <v>4689904.5639285725</v>
      </c>
      <c r="CW151" s="76">
        <f t="shared" si="1870"/>
        <v>6172103.7257142868</v>
      </c>
      <c r="CX151" s="76">
        <f t="shared" si="1871"/>
        <v>7391885.9943333333</v>
      </c>
      <c r="CY151" s="76">
        <f t="shared" si="1872"/>
        <v>8866109.6042857151</v>
      </c>
      <c r="CZ151" s="76">
        <f t="shared" si="1873"/>
        <v>6438968.8183333334</v>
      </c>
      <c r="DA151" s="76">
        <f t="shared" si="1874"/>
        <v>2918446.3305194802</v>
      </c>
      <c r="DB151" s="76">
        <f t="shared" si="1875"/>
        <v>6976713.7970833341</v>
      </c>
      <c r="DC151" s="76">
        <f t="shared" si="1876"/>
        <v>9054633.3133333344</v>
      </c>
      <c r="DD151" s="76">
        <f t="shared" si="1876"/>
        <v>0</v>
      </c>
      <c r="DE151" s="88">
        <f t="shared" si="1878"/>
        <v>6850974.3727110382</v>
      </c>
      <c r="DF151" s="85"/>
      <c r="DG151" s="48"/>
      <c r="EX151" s="1"/>
    </row>
    <row r="152" spans="1:154" x14ac:dyDescent="0.15">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c r="U152" s="181">
        <f t="shared" si="1877"/>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c r="BM152" s="86">
        <f t="shared" si="1879"/>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859"/>
        <v>5911586.25</v>
      </c>
      <c r="CM152" s="76">
        <f t="shared" si="1860"/>
        <v>2961044.4892307702</v>
      </c>
      <c r="CN152" s="76">
        <f t="shared" si="1861"/>
        <v>3283212.6945454553</v>
      </c>
      <c r="CO152" s="76">
        <f t="shared" si="1862"/>
        <v>2825071.9000000004</v>
      </c>
      <c r="CP152" s="76">
        <f t="shared" si="1863"/>
        <v>2011724.3170833336</v>
      </c>
      <c r="CQ152" s="76">
        <f t="shared" si="1864"/>
        <v>5993932.3897368424</v>
      </c>
      <c r="CR152" s="76">
        <f t="shared" si="1865"/>
        <v>6208863.8099999996</v>
      </c>
      <c r="CS152" s="76">
        <f t="shared" si="1866"/>
        <v>5834045.8243749989</v>
      </c>
      <c r="CT152" s="76">
        <f t="shared" si="1867"/>
        <v>3165199.9617857151</v>
      </c>
      <c r="CU152" s="76">
        <f t="shared" si="1868"/>
        <v>2569338.9490909092</v>
      </c>
      <c r="CV152" s="76">
        <f t="shared" si="1869"/>
        <v>6762841.0182142863</v>
      </c>
      <c r="CW152" s="76">
        <f t="shared" si="1870"/>
        <v>6033124.1228571432</v>
      </c>
      <c r="CX152" s="76">
        <f t="shared" si="1871"/>
        <v>7762492.5892857155</v>
      </c>
      <c r="CY152" s="76">
        <f t="shared" si="1872"/>
        <v>8420513.9085714296</v>
      </c>
      <c r="CZ152" s="76">
        <f t="shared" si="1873"/>
        <v>3491891.6083333334</v>
      </c>
      <c r="DA152" s="76">
        <f t="shared" si="1874"/>
        <v>4747886.0560714286</v>
      </c>
      <c r="DB152" s="76">
        <f t="shared" si="1875"/>
        <v>12638212.889404763</v>
      </c>
      <c r="DC152" s="76">
        <f t="shared" si="1876"/>
        <v>10770399.496666668</v>
      </c>
      <c r="DD152" s="76">
        <f t="shared" si="1876"/>
        <v>0</v>
      </c>
      <c r="DE152" s="88">
        <f t="shared" si="1878"/>
        <v>8013780.7918095244</v>
      </c>
      <c r="DF152" s="85"/>
      <c r="DG152" s="48"/>
      <c r="EX152" s="1"/>
    </row>
    <row r="153" spans="1:154" x14ac:dyDescent="0.15">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c r="U153" s="181">
        <f t="shared" si="1877"/>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c r="BM153" s="86">
        <f t="shared" si="1879"/>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859"/>
        <v>5817449.6399999997</v>
      </c>
      <c r="CM153" s="76">
        <f t="shared" si="1860"/>
        <v>4204971.6869230783</v>
      </c>
      <c r="CN153" s="76">
        <f t="shared" si="1861"/>
        <v>1221742.1177272731</v>
      </c>
      <c r="CO153" s="76">
        <f t="shared" si="1862"/>
        <v>4297826.8671875028</v>
      </c>
      <c r="CP153" s="76">
        <f t="shared" si="1863"/>
        <v>3006039.5866666669</v>
      </c>
      <c r="CQ153" s="76">
        <f t="shared" si="1864"/>
        <v>6215127.42631579</v>
      </c>
      <c r="CR153" s="76">
        <f t="shared" si="1865"/>
        <v>5452571.956923075</v>
      </c>
      <c r="CS153" s="76">
        <f t="shared" si="1866"/>
        <v>4797078.9546874994</v>
      </c>
      <c r="CT153" s="76">
        <f t="shared" si="1867"/>
        <v>1416122.5303571431</v>
      </c>
      <c r="CU153" s="76">
        <f t="shared" si="1868"/>
        <v>3263180.4954545456</v>
      </c>
      <c r="CV153" s="76">
        <f t="shared" si="1869"/>
        <v>5688898.4910714282</v>
      </c>
      <c r="CW153" s="76">
        <f t="shared" si="1870"/>
        <v>7309517.4142857147</v>
      </c>
      <c r="CX153" s="76">
        <f t="shared" si="1871"/>
        <v>8184123.5142857134</v>
      </c>
      <c r="CY153" s="76">
        <f t="shared" si="1872"/>
        <v>3488033.304</v>
      </c>
      <c r="CZ153" s="76">
        <f t="shared" si="1873"/>
        <v>4694377.1875</v>
      </c>
      <c r="DA153" s="76">
        <f t="shared" si="1874"/>
        <v>6451861.3306632647</v>
      </c>
      <c r="DB153" s="76">
        <f t="shared" si="1875"/>
        <v>11199757.38857143</v>
      </c>
      <c r="DC153" s="76">
        <f t="shared" si="1876"/>
        <v>8212971.1778571447</v>
      </c>
      <c r="DD153" s="76">
        <f t="shared" si="1876"/>
        <v>0</v>
      </c>
      <c r="DE153" s="88">
        <f t="shared" si="1878"/>
        <v>6809400.0777183678</v>
      </c>
      <c r="DF153" s="85"/>
      <c r="DG153" s="48"/>
      <c r="EX153" s="1"/>
    </row>
    <row r="154" spans="1:154" x14ac:dyDescent="0.15">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c r="U154" s="181">
        <f t="shared" si="1877"/>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c r="BM154" s="86">
        <f t="shared" si="1879"/>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859"/>
        <v>4352936.76</v>
      </c>
      <c r="CM154" s="76">
        <f t="shared" si="1860"/>
        <v>822057.00615384639</v>
      </c>
      <c r="CN154" s="76">
        <f t="shared" si="1861"/>
        <v>3717081.6345454557</v>
      </c>
      <c r="CO154" s="76">
        <f t="shared" si="1862"/>
        <v>6575600.1562500037</v>
      </c>
      <c r="CP154" s="76">
        <f t="shared" si="1863"/>
        <v>3402627.6412500008</v>
      </c>
      <c r="CQ154" s="76">
        <f t="shared" si="1864"/>
        <v>5493246.25875</v>
      </c>
      <c r="CR154" s="76">
        <f t="shared" si="1865"/>
        <v>4144425.9538461524</v>
      </c>
      <c r="CS154" s="76">
        <f t="shared" si="1866"/>
        <v>2069022.4106250003</v>
      </c>
      <c r="CT154" s="76">
        <f t="shared" si="1867"/>
        <v>3779955.4232142866</v>
      </c>
      <c r="CU154" s="76">
        <f t="shared" si="1868"/>
        <v>3206407.4066666667</v>
      </c>
      <c r="CV154" s="76">
        <f t="shared" si="1869"/>
        <v>6102599.2719230773</v>
      </c>
      <c r="CW154" s="76">
        <f t="shared" si="1870"/>
        <v>7443025.4535714285</v>
      </c>
      <c r="CX154" s="76">
        <f t="shared" si="1871"/>
        <v>7562725.7457142845</v>
      </c>
      <c r="CY154" s="76">
        <f t="shared" si="1872"/>
        <v>9964696.6439999994</v>
      </c>
      <c r="CZ154" s="76">
        <f t="shared" si="1873"/>
        <v>7277555.322916666</v>
      </c>
      <c r="DA154" s="76">
        <f t="shared" si="1874"/>
        <v>5877710.1679591835</v>
      </c>
      <c r="DB154" s="76">
        <f t="shared" si="1875"/>
        <v>12757874.352083335</v>
      </c>
      <c r="DC154" s="76">
        <f t="shared" si="1876"/>
        <v>5149093.2678571437</v>
      </c>
      <c r="DD154" s="76">
        <f t="shared" si="1876"/>
        <v>0</v>
      </c>
      <c r="DE154" s="88">
        <f t="shared" si="1878"/>
        <v>8205385.9509632643</v>
      </c>
      <c r="DF154" s="85"/>
      <c r="DG154" s="48"/>
      <c r="EX154" s="1"/>
    </row>
    <row r="155" spans="1:154" x14ac:dyDescent="0.15">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c r="U155" s="181">
        <f t="shared" si="1877"/>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c r="BM155" s="86">
        <f t="shared" si="1879"/>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859"/>
        <v>3986018.9099999992</v>
      </c>
      <c r="CM155" s="76">
        <f t="shared" si="1860"/>
        <v>2061063.7107692312</v>
      </c>
      <c r="CN155" s="76">
        <f t="shared" si="1861"/>
        <v>4002042.2368181827</v>
      </c>
      <c r="CO155" s="76">
        <f t="shared" si="1862"/>
        <v>5326701.1950000003</v>
      </c>
      <c r="CP155" s="76">
        <f t="shared" si="1863"/>
        <v>3527046.1416666675</v>
      </c>
      <c r="CQ155" s="76">
        <f t="shared" si="1864"/>
        <v>4648344.5178124998</v>
      </c>
      <c r="CR155" s="76">
        <f t="shared" si="1865"/>
        <v>1284013.0531249999</v>
      </c>
      <c r="CS155" s="76">
        <f t="shared" si="1866"/>
        <v>6815809.3562500011</v>
      </c>
      <c r="CT155" s="76">
        <f t="shared" si="1867"/>
        <v>3511443.3342307699</v>
      </c>
      <c r="CU155" s="76">
        <f t="shared" si="1868"/>
        <v>3512431.833333334</v>
      </c>
      <c r="CV155" s="76">
        <f t="shared" si="1869"/>
        <v>5401949.260714286</v>
      </c>
      <c r="CW155" s="76">
        <f t="shared" si="1870"/>
        <v>7606285.5500000007</v>
      </c>
      <c r="CX155" s="76">
        <f t="shared" si="1871"/>
        <v>3537295.9173529409</v>
      </c>
      <c r="CY155" s="76">
        <f t="shared" si="1872"/>
        <v>10670060.52</v>
      </c>
      <c r="CZ155" s="76">
        <f t="shared" si="1873"/>
        <v>6999968.5879166666</v>
      </c>
      <c r="DA155" s="76">
        <f t="shared" si="1874"/>
        <v>5810198.0959693864</v>
      </c>
      <c r="DB155" s="76">
        <f t="shared" si="1875"/>
        <v>11011301.256309526</v>
      </c>
      <c r="DC155" s="76">
        <f t="shared" si="1876"/>
        <v>3638603.4920634925</v>
      </c>
      <c r="DD155" s="76">
        <f t="shared" si="1876"/>
        <v>0</v>
      </c>
      <c r="DE155" s="88">
        <f t="shared" si="1878"/>
        <v>7626026.390451814</v>
      </c>
      <c r="DF155" s="85"/>
      <c r="DG155" s="48"/>
      <c r="EX155" s="1"/>
    </row>
    <row r="156" spans="1:154" x14ac:dyDescent="0.15">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c r="U156" s="181">
        <f t="shared" si="1877"/>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c r="BM156" s="86">
        <f t="shared" si="1879"/>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859"/>
        <v>2762129.0909090908</v>
      </c>
      <c r="CM156" s="76">
        <f t="shared" si="1860"/>
        <v>2384470.3200000003</v>
      </c>
      <c r="CN156" s="76">
        <f t="shared" si="1861"/>
        <v>4220492.4927272731</v>
      </c>
      <c r="CO156" s="76">
        <f t="shared" si="1862"/>
        <v>5372578.6050000023</v>
      </c>
      <c r="CP156" s="76">
        <f t="shared" si="1863"/>
        <v>3316216.2395833335</v>
      </c>
      <c r="CQ156" s="76">
        <f t="shared" si="1864"/>
        <v>1647196.5925000003</v>
      </c>
      <c r="CR156" s="76">
        <f t="shared" si="1865"/>
        <v>5888007.1087499987</v>
      </c>
      <c r="CS156" s="76">
        <f t="shared" si="1866"/>
        <v>6205182.6375000002</v>
      </c>
      <c r="CT156" s="76">
        <f t="shared" si="1867"/>
        <v>3737433.4800000009</v>
      </c>
      <c r="CU156" s="76">
        <f t="shared" si="1868"/>
        <v>3526625.5244444446</v>
      </c>
      <c r="CV156" s="76">
        <f t="shared" si="1869"/>
        <v>4909319.3639285713</v>
      </c>
      <c r="CW156" s="76">
        <f t="shared" si="1870"/>
        <v>4387811.8142857142</v>
      </c>
      <c r="CX156" s="76">
        <f t="shared" si="1871"/>
        <v>7179089.507647058</v>
      </c>
      <c r="CY156" s="76">
        <f t="shared" si="1872"/>
        <v>10506212.25</v>
      </c>
      <c r="CZ156" s="76">
        <f t="shared" si="1873"/>
        <v>6562386.1875</v>
      </c>
      <c r="DA156" s="76">
        <f t="shared" si="1874"/>
        <v>6511494.7953571416</v>
      </c>
      <c r="DB156" s="76">
        <f t="shared" si="1875"/>
        <v>7545689.0821428578</v>
      </c>
      <c r="DC156" s="76">
        <f t="shared" si="1876"/>
        <v>8494360.091190476</v>
      </c>
      <c r="DD156" s="76">
        <f t="shared" si="1876"/>
        <v>0</v>
      </c>
      <c r="DE156" s="88">
        <f t="shared" si="1878"/>
        <v>7924028.4812380942</v>
      </c>
      <c r="DF156" s="85"/>
      <c r="DG156" s="48"/>
      <c r="EX156" s="1"/>
    </row>
    <row r="157" spans="1:154" x14ac:dyDescent="0.15">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c r="U157" s="181">
        <f t="shared" si="1877"/>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c r="BM157" s="86">
        <f t="shared" si="1879"/>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859"/>
        <v>5005237.209090909</v>
      </c>
      <c r="CM157" s="76">
        <f t="shared" si="1860"/>
        <v>2528087.9066666672</v>
      </c>
      <c r="CN157" s="76">
        <f t="shared" si="1861"/>
        <v>3943715.3986363639</v>
      </c>
      <c r="CO157" s="76">
        <f t="shared" si="1862"/>
        <v>4198585.5323076937</v>
      </c>
      <c r="CP157" s="76">
        <f t="shared" si="1863"/>
        <v>2907924.18</v>
      </c>
      <c r="CQ157" s="76">
        <f t="shared" si="1864"/>
        <v>5537470.4493750008</v>
      </c>
      <c r="CR157" s="76">
        <f t="shared" si="1865"/>
        <v>6058180.6209375001</v>
      </c>
      <c r="CS157" s="76">
        <f t="shared" si="1866"/>
        <v>6303128.9037500005</v>
      </c>
      <c r="CT157" s="76">
        <f t="shared" si="1867"/>
        <v>3612990.8000000007</v>
      </c>
      <c r="CU157" s="76">
        <f t="shared" si="1868"/>
        <v>2892075.1922222227</v>
      </c>
      <c r="CV157" s="76">
        <f t="shared" si="1869"/>
        <v>2798978.4117647056</v>
      </c>
      <c r="CW157" s="76">
        <f t="shared" si="1870"/>
        <v>7846561.4285714291</v>
      </c>
      <c r="CX157" s="76">
        <f t="shared" si="1871"/>
        <v>6954159.1500000004</v>
      </c>
      <c r="CY157" s="76">
        <f t="shared" si="1872"/>
        <v>11695845.676666668</v>
      </c>
      <c r="CZ157" s="76">
        <f t="shared" si="1873"/>
        <v>7038663.1900000004</v>
      </c>
      <c r="DA157" s="76">
        <f t="shared" si="1874"/>
        <v>5116296.7360714283</v>
      </c>
      <c r="DB157" s="76">
        <f t="shared" si="1875"/>
        <v>5044835.7142857146</v>
      </c>
      <c r="DC157" s="76">
        <f t="shared" si="1876"/>
        <v>10781671.268730158</v>
      </c>
      <c r="DD157" s="76">
        <f t="shared" si="1876"/>
        <v>0</v>
      </c>
      <c r="DE157" s="88">
        <f t="shared" si="1878"/>
        <v>7935462.5171507942</v>
      </c>
      <c r="DF157" s="85"/>
      <c r="DG157" s="48"/>
      <c r="EX157" s="1"/>
    </row>
    <row r="158" spans="1:154" x14ac:dyDescent="0.15">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c r="U158" s="181">
        <f t="shared" si="1877"/>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c r="BM158" s="86">
        <f t="shared" si="1879"/>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859"/>
        <v>4985082.8900000015</v>
      </c>
      <c r="CM158" s="76">
        <f t="shared" si="1860"/>
        <v>2628770.8600000003</v>
      </c>
      <c r="CN158" s="76">
        <f t="shared" si="1861"/>
        <v>3197445.5829166672</v>
      </c>
      <c r="CO158" s="76">
        <f t="shared" si="1862"/>
        <v>3114184.3753846167</v>
      </c>
      <c r="CP158" s="76">
        <f t="shared" si="1863"/>
        <v>1309553.7333333336</v>
      </c>
      <c r="CQ158" s="76">
        <f t="shared" si="1864"/>
        <v>5998595.2912500026</v>
      </c>
      <c r="CR158" s="76">
        <f t="shared" si="1865"/>
        <v>5236184.4187500002</v>
      </c>
      <c r="CS158" s="76">
        <f t="shared" si="1866"/>
        <v>5777507.6919999998</v>
      </c>
      <c r="CT158" s="76">
        <f t="shared" si="1867"/>
        <v>3429151.2930000005</v>
      </c>
      <c r="CU158" s="76">
        <f t="shared" si="1868"/>
        <v>1854980.0722222228</v>
      </c>
      <c r="CV158" s="76">
        <f t="shared" si="1869"/>
        <v>4682538</v>
      </c>
      <c r="CW158" s="76">
        <f t="shared" si="1870"/>
        <v>7897199.3107142858</v>
      </c>
      <c r="CX158" s="76">
        <f t="shared" si="1871"/>
        <v>7425856.2388235284</v>
      </c>
      <c r="CY158" s="76">
        <f t="shared" si="1872"/>
        <v>10723700.02388889</v>
      </c>
      <c r="CZ158" s="76">
        <f t="shared" si="1873"/>
        <v>5854284.2550000008</v>
      </c>
      <c r="DA158" s="76">
        <f t="shared" si="1874"/>
        <v>2934306.3095238088</v>
      </c>
      <c r="DB158" s="76">
        <f t="shared" si="1875"/>
        <v>12592354.158869049</v>
      </c>
      <c r="DC158" s="76">
        <f t="shared" si="1876"/>
        <v>8423296.390555555</v>
      </c>
      <c r="DD158" s="76">
        <f t="shared" si="1876"/>
        <v>0</v>
      </c>
      <c r="DE158" s="88">
        <f t="shared" si="1878"/>
        <v>8105588.2275674595</v>
      </c>
      <c r="DF158" s="85"/>
      <c r="DG158" s="48"/>
      <c r="EX158" s="1"/>
    </row>
    <row r="159" spans="1:154" x14ac:dyDescent="0.15">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c r="U159" s="181">
        <f t="shared" si="1877"/>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c r="BM159" s="86">
        <f t="shared" si="1879"/>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859"/>
        <v>4218162.665454546</v>
      </c>
      <c r="CM159" s="76">
        <f t="shared" si="1860"/>
        <v>2778637.0700000008</v>
      </c>
      <c r="CN159" s="76">
        <f t="shared" si="1861"/>
        <v>2616332.745833334</v>
      </c>
      <c r="CO159" s="76">
        <f t="shared" si="1862"/>
        <v>1567060.3961538465</v>
      </c>
      <c r="CP159" s="76">
        <f t="shared" si="1863"/>
        <v>4929260.4000000013</v>
      </c>
      <c r="CQ159" s="76">
        <f t="shared" si="1864"/>
        <v>5469998.6296875011</v>
      </c>
      <c r="CR159" s="76">
        <f t="shared" si="1865"/>
        <v>5003671.0762499999</v>
      </c>
      <c r="CS159" s="76">
        <f t="shared" si="1866"/>
        <v>6260740.3149999985</v>
      </c>
      <c r="CT159" s="76">
        <f t="shared" si="1867"/>
        <v>2812052.8070000005</v>
      </c>
      <c r="CU159" s="76">
        <f t="shared" si="1868"/>
        <v>2947504.8638888896</v>
      </c>
      <c r="CV159" s="76">
        <f t="shared" si="1869"/>
        <v>4260165.63</v>
      </c>
      <c r="CW159" s="76">
        <f t="shared" si="1870"/>
        <v>8435075.0982142854</v>
      </c>
      <c r="CX159" s="76">
        <f t="shared" si="1871"/>
        <v>7131071.8808823507</v>
      </c>
      <c r="CY159" s="76">
        <f t="shared" si="1872"/>
        <v>9122924.6416666675</v>
      </c>
      <c r="CZ159" s="76">
        <f t="shared" si="1873"/>
        <v>4046037.9670833326</v>
      </c>
      <c r="DA159" s="76">
        <f t="shared" si="1874"/>
        <v>5925132.5833333321</v>
      </c>
      <c r="DB159" s="76">
        <f t="shared" si="1875"/>
        <v>12435584.849761905</v>
      </c>
      <c r="DC159" s="76">
        <f t="shared" si="1876"/>
        <v>10667297.064603174</v>
      </c>
      <c r="DD159" s="76">
        <f t="shared" si="1876"/>
        <v>0</v>
      </c>
      <c r="DE159" s="88">
        <f t="shared" si="1878"/>
        <v>8439395.4212896824</v>
      </c>
      <c r="DF159" s="85"/>
      <c r="DG159" s="48"/>
      <c r="EX159" s="1"/>
    </row>
    <row r="160" spans="1:154" x14ac:dyDescent="0.15">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c r="U160" s="181">
        <f t="shared" si="1877"/>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c r="BM160" s="86">
        <f t="shared" si="1879"/>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859"/>
        <v>4153014.0450000013</v>
      </c>
      <c r="CM160" s="76">
        <f t="shared" si="1860"/>
        <v>4070914.100000001</v>
      </c>
      <c r="CN160" s="76">
        <f t="shared" si="1861"/>
        <v>966395.00000000023</v>
      </c>
      <c r="CO160" s="76">
        <f t="shared" si="1862"/>
        <v>4197329.7230769247</v>
      </c>
      <c r="CP160" s="76">
        <f t="shared" si="1863"/>
        <v>4930687.8920000009</v>
      </c>
      <c r="CQ160" s="76">
        <f t="shared" si="1864"/>
        <v>4956744.4088235302</v>
      </c>
      <c r="CR160" s="76">
        <f t="shared" si="1865"/>
        <v>5450914.4625000004</v>
      </c>
      <c r="CS160" s="76">
        <f t="shared" si="1866"/>
        <v>4465705.6199999992</v>
      </c>
      <c r="CT160" s="76">
        <f t="shared" si="1867"/>
        <v>1452227.9470588241</v>
      </c>
      <c r="CU160" s="76">
        <f t="shared" si="1868"/>
        <v>3703958.328888888</v>
      </c>
      <c r="CV160" s="76">
        <f t="shared" si="1869"/>
        <v>4427073.8588235294</v>
      </c>
      <c r="CW160" s="76">
        <f t="shared" si="1870"/>
        <v>9137857.8360714298</v>
      </c>
      <c r="CX160" s="76">
        <f t="shared" si="1871"/>
        <v>7676713.5352941174</v>
      </c>
      <c r="CY160" s="76">
        <f t="shared" si="1872"/>
        <v>4152852.5866666669</v>
      </c>
      <c r="CZ160" s="76">
        <f t="shared" si="1873"/>
        <v>7820999.2933333321</v>
      </c>
      <c r="DA160" s="76">
        <f t="shared" si="1874"/>
        <v>6221531.6144505488</v>
      </c>
      <c r="DB160" s="76">
        <f t="shared" si="1875"/>
        <v>11187767.77047619</v>
      </c>
      <c r="DC160" s="76">
        <f t="shared" si="1876"/>
        <v>7823166.2582539674</v>
      </c>
      <c r="DD160" s="76">
        <f t="shared" si="1876"/>
        <v>0</v>
      </c>
      <c r="DE160" s="88">
        <f t="shared" si="1878"/>
        <v>7441263.5046361415</v>
      </c>
      <c r="DF160" s="85"/>
      <c r="DG160" s="48"/>
      <c r="EX160" s="1"/>
    </row>
    <row r="161" spans="1:154" x14ac:dyDescent="0.15">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c r="U161" s="181">
        <f t="shared" si="1877"/>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c r="BM161" s="86">
        <f t="shared" si="1879"/>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859"/>
        <v>3635243.3636363642</v>
      </c>
      <c r="CM161" s="76">
        <f t="shared" si="1860"/>
        <v>1006400.7600000004</v>
      </c>
      <c r="CN161" s="76">
        <f t="shared" si="1861"/>
        <v>3196154.9737500008</v>
      </c>
      <c r="CO161" s="76">
        <f t="shared" si="1862"/>
        <v>4173205.3000000012</v>
      </c>
      <c r="CP161" s="76">
        <f t="shared" si="1863"/>
        <v>5273095.0920000002</v>
      </c>
      <c r="CQ161" s="76">
        <f t="shared" si="1864"/>
        <v>5584312.2705882359</v>
      </c>
      <c r="CR161" s="76">
        <f t="shared" si="1865"/>
        <v>4370028</v>
      </c>
      <c r="CS161" s="76">
        <f t="shared" si="1866"/>
        <v>2006166.1141666672</v>
      </c>
      <c r="CT161" s="76">
        <f t="shared" si="1867"/>
        <v>3594714.7258823547</v>
      </c>
      <c r="CU161" s="76">
        <f t="shared" si="1868"/>
        <v>4288344.6499999994</v>
      </c>
      <c r="CV161" s="76">
        <f t="shared" si="1869"/>
        <v>5792214.5925000003</v>
      </c>
      <c r="CW161" s="76">
        <f t="shared" si="1870"/>
        <v>8915309.4175000023</v>
      </c>
      <c r="CX161" s="76">
        <f t="shared" si="1871"/>
        <v>5730848.2779411767</v>
      </c>
      <c r="CY161" s="76">
        <f t="shared" si="1872"/>
        <v>11858090.687777778</v>
      </c>
      <c r="CZ161" s="76">
        <f t="shared" si="1873"/>
        <v>7288873.5829166686</v>
      </c>
      <c r="DA161" s="76">
        <f t="shared" si="1874"/>
        <v>6561065.1128571425</v>
      </c>
      <c r="DB161" s="76">
        <f t="shared" si="1875"/>
        <v>13234724.18107143</v>
      </c>
      <c r="DC161" s="76">
        <f t="shared" si="1876"/>
        <v>5373094.1130952379</v>
      </c>
      <c r="DD161" s="76">
        <f t="shared" si="1876"/>
        <v>0</v>
      </c>
      <c r="DE161" s="88">
        <f t="shared" si="1878"/>
        <v>8863169.5355436523</v>
      </c>
      <c r="DF161" s="85"/>
      <c r="DG161" s="48"/>
      <c r="EX161" s="1"/>
    </row>
    <row r="162" spans="1:154" x14ac:dyDescent="0.15">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c r="U162" s="181">
        <f t="shared" si="1877"/>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c r="BM162" s="86">
        <f t="shared" si="1879"/>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859"/>
        <v>2568184.7963636369</v>
      </c>
      <c r="CM162" s="76">
        <f t="shared" si="1860"/>
        <v>3008561.3940000008</v>
      </c>
      <c r="CN162" s="76">
        <f t="shared" si="1861"/>
        <v>3404047.2112500006</v>
      </c>
      <c r="CO162" s="76">
        <f t="shared" si="1862"/>
        <v>4506036.8100000015</v>
      </c>
      <c r="CP162" s="76">
        <f t="shared" si="1863"/>
        <v>5823443.2066666661</v>
      </c>
      <c r="CQ162" s="76">
        <f t="shared" si="1864"/>
        <v>4209186.4941176474</v>
      </c>
      <c r="CR162" s="76">
        <f t="shared" si="1865"/>
        <v>1956055.2187499998</v>
      </c>
      <c r="CS162" s="76">
        <f t="shared" si="1866"/>
        <v>5509778.8141666679</v>
      </c>
      <c r="CT162" s="76">
        <f t="shared" si="1867"/>
        <v>3983936.4529411774</v>
      </c>
      <c r="CU162" s="76">
        <f t="shared" si="1868"/>
        <v>4530032.4874999989</v>
      </c>
      <c r="CV162" s="76">
        <f t="shared" si="1869"/>
        <v>6381705.7149999999</v>
      </c>
      <c r="CW162" s="76">
        <f t="shared" si="1870"/>
        <v>7913547.2482142877</v>
      </c>
      <c r="CX162" s="76">
        <f t="shared" si="1871"/>
        <v>2453125.5344117647</v>
      </c>
      <c r="CY162" s="76">
        <f t="shared" si="1872"/>
        <v>12008826.201666666</v>
      </c>
      <c r="CZ162" s="76">
        <f t="shared" si="1873"/>
        <v>7856985.5541666672</v>
      </c>
      <c r="DA162" s="76">
        <f t="shared" si="1874"/>
        <v>6394032.9202040806</v>
      </c>
      <c r="DB162" s="76">
        <f t="shared" si="1875"/>
        <v>10759785.874761904</v>
      </c>
      <c r="DC162" s="76">
        <f t="shared" si="1876"/>
        <v>3863193.6507936511</v>
      </c>
      <c r="DD162" s="76">
        <f t="shared" si="1876"/>
        <v>0</v>
      </c>
      <c r="DE162" s="88">
        <f t="shared" si="1878"/>
        <v>8176564.8403185932</v>
      </c>
      <c r="DF162" s="85"/>
      <c r="DG162" s="48"/>
      <c r="EX162" s="1"/>
    </row>
    <row r="163" spans="1:154" x14ac:dyDescent="0.15">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c r="U163" s="181">
        <f t="shared" si="1877"/>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c r="BM163" s="86">
        <f t="shared" si="1879"/>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859"/>
        <v>1103551.5800000003</v>
      </c>
      <c r="CM163" s="76">
        <f t="shared" si="1860"/>
        <v>3187644.7666666666</v>
      </c>
      <c r="CN163" s="76">
        <f t="shared" si="1861"/>
        <v>3166427.4949999996</v>
      </c>
      <c r="CO163" s="76">
        <f t="shared" si="1862"/>
        <v>4764550.5273333341</v>
      </c>
      <c r="CP163" s="76">
        <f t="shared" si="1863"/>
        <v>5935428.8720000004</v>
      </c>
      <c r="CQ163" s="76">
        <f t="shared" si="1864"/>
        <v>1383077.9473684207</v>
      </c>
      <c r="CR163" s="76">
        <f t="shared" si="1865"/>
        <v>5304464.1974999988</v>
      </c>
      <c r="CS163" s="76">
        <f t="shared" si="1866"/>
        <v>6164841.1950000012</v>
      </c>
      <c r="CT163" s="76">
        <f t="shared" si="1867"/>
        <v>4485957.080000001</v>
      </c>
      <c r="CU163" s="76">
        <f t="shared" si="1868"/>
        <v>5186529.1028571418</v>
      </c>
      <c r="CV163" s="76">
        <f t="shared" si="1869"/>
        <v>5565364.5626923069</v>
      </c>
      <c r="CW163" s="76">
        <f t="shared" si="1870"/>
        <v>4022211.4767857147</v>
      </c>
      <c r="CX163" s="76">
        <f t="shared" si="1871"/>
        <v>6811117.3779411763</v>
      </c>
      <c r="CY163" s="76">
        <f t="shared" si="1872"/>
        <v>13237850.279166665</v>
      </c>
      <c r="CZ163" s="76">
        <f t="shared" si="1873"/>
        <v>7072308.479166667</v>
      </c>
      <c r="DA163" s="76">
        <f t="shared" si="1874"/>
        <v>6534204.5534693869</v>
      </c>
      <c r="DB163" s="76">
        <f t="shared" si="1875"/>
        <v>7342748.776428571</v>
      </c>
      <c r="DC163" s="76">
        <f t="shared" si="1876"/>
        <v>10384446.727619048</v>
      </c>
      <c r="DD163" s="76">
        <f t="shared" si="1876"/>
        <v>0</v>
      </c>
      <c r="DE163" s="88">
        <f t="shared" si="1878"/>
        <v>8914311.7631700672</v>
      </c>
      <c r="DF163" s="85"/>
      <c r="DG163" s="48"/>
      <c r="EX163" s="1"/>
    </row>
    <row r="164" spans="1:154" x14ac:dyDescent="0.15">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c r="U164" s="181">
        <f t="shared" si="1877"/>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c r="BM164" s="86">
        <f t="shared" si="1879"/>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859"/>
        <v>3110120.5983333341</v>
      </c>
      <c r="CM164" s="76">
        <f t="shared" si="1860"/>
        <v>3575338.5635294123</v>
      </c>
      <c r="CN164" s="76">
        <f t="shared" si="1861"/>
        <v>3652599.1350000007</v>
      </c>
      <c r="CO164" s="76">
        <f t="shared" si="1862"/>
        <v>4186223.5196666671</v>
      </c>
      <c r="CP164" s="76">
        <f t="shared" si="1863"/>
        <v>5101063.0159999998</v>
      </c>
      <c r="CQ164" s="76">
        <f t="shared" si="1864"/>
        <v>5890529.1147368401</v>
      </c>
      <c r="CR164" s="76">
        <f t="shared" si="1865"/>
        <v>5685773.0824999996</v>
      </c>
      <c r="CS164" s="76">
        <f t="shared" si="1866"/>
        <v>6608912.2733333344</v>
      </c>
      <c r="CT164" s="76">
        <f t="shared" si="1867"/>
        <v>5427903.224117646</v>
      </c>
      <c r="CU164" s="76">
        <f t="shared" si="1868"/>
        <v>5043141.4242857127</v>
      </c>
      <c r="CV164" s="76">
        <f t="shared" si="1869"/>
        <v>3495778.1407692307</v>
      </c>
      <c r="CW164" s="76">
        <f t="shared" si="1870"/>
        <v>10353440.255357144</v>
      </c>
      <c r="CX164" s="76">
        <f t="shared" si="1871"/>
        <v>8184002.717647058</v>
      </c>
      <c r="CY164" s="76">
        <f t="shared" si="1872"/>
        <v>14017518.341666665</v>
      </c>
      <c r="CZ164" s="76">
        <f t="shared" si="1873"/>
        <v>8339483.790000001</v>
      </c>
      <c r="DA164" s="76">
        <f t="shared" si="1874"/>
        <v>5781144.0508163264</v>
      </c>
      <c r="DB164" s="76">
        <f t="shared" si="1875"/>
        <v>5365138.583333334</v>
      </c>
      <c r="DC164" s="76">
        <f t="shared" si="1876"/>
        <v>10022380.568766233</v>
      </c>
      <c r="DD164" s="76">
        <f t="shared" si="1876"/>
        <v>0</v>
      </c>
      <c r="DE164" s="88">
        <f t="shared" si="1878"/>
        <v>8705133.0669165142</v>
      </c>
      <c r="DF164" s="85"/>
      <c r="DG164" s="48"/>
      <c r="EX164" s="1"/>
    </row>
    <row r="165" spans="1:154" x14ac:dyDescent="0.15">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c r="U165" s="181">
        <f t="shared" si="1877"/>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c r="BM165" s="86">
        <f t="shared" si="1879"/>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859"/>
        <v>4187976.3720000014</v>
      </c>
      <c r="CM165" s="76">
        <f t="shared" si="1860"/>
        <v>3624235.8282352951</v>
      </c>
      <c r="CN165" s="76">
        <f t="shared" si="1861"/>
        <v>3339874.9033333338</v>
      </c>
      <c r="CO165" s="76">
        <f t="shared" si="1862"/>
        <v>3001662.9020000002</v>
      </c>
      <c r="CP165" s="76">
        <f t="shared" si="1863"/>
        <v>2667435.3833333338</v>
      </c>
      <c r="CQ165" s="76">
        <f t="shared" si="1864"/>
        <v>5896131.8999999994</v>
      </c>
      <c r="CR165" s="76">
        <f t="shared" si="1865"/>
        <v>5529999.7046666658</v>
      </c>
      <c r="CS165" s="76">
        <f t="shared" si="1866"/>
        <v>6411551.9355555568</v>
      </c>
      <c r="CT165" s="76">
        <f t="shared" si="1867"/>
        <v>5035175.0123529416</v>
      </c>
      <c r="CU165" s="76">
        <f t="shared" si="1868"/>
        <v>3071421.65</v>
      </c>
      <c r="CV165" s="76">
        <f t="shared" si="1869"/>
        <v>7909335.693846154</v>
      </c>
      <c r="CW165" s="76">
        <f t="shared" si="1870"/>
        <v>10885473.48382353</v>
      </c>
      <c r="CX165" s="76">
        <f t="shared" si="1871"/>
        <v>8499819.5938235298</v>
      </c>
      <c r="CY165" s="76">
        <f t="shared" si="1872"/>
        <v>8115189.993055555</v>
      </c>
      <c r="CZ165" s="76">
        <f t="shared" si="1873"/>
        <v>6609669.9428571435</v>
      </c>
      <c r="DA165" s="76">
        <f t="shared" si="1874"/>
        <v>3501751.5082142856</v>
      </c>
      <c r="DB165" s="76">
        <f t="shared" si="1875"/>
        <v>13660053.632916668</v>
      </c>
      <c r="DC165" s="76">
        <f t="shared" si="1876"/>
        <v>11227147.124285713</v>
      </c>
      <c r="DD165" s="76">
        <f t="shared" si="1876"/>
        <v>0</v>
      </c>
      <c r="DE165" s="88">
        <f t="shared" si="1878"/>
        <v>8622762.4402658734</v>
      </c>
      <c r="DF165" s="85"/>
      <c r="DG165" s="48"/>
      <c r="EX165" s="1"/>
    </row>
    <row r="166" spans="1:154" x14ac:dyDescent="0.15">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c r="U166" s="181">
        <f t="shared" si="1877"/>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c r="BM166" s="86">
        <f t="shared" si="1879"/>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859"/>
        <v>4494042.0762500018</v>
      </c>
      <c r="CM166" s="76">
        <f t="shared" si="1860"/>
        <v>3632673.527777778</v>
      </c>
      <c r="CN166" s="76">
        <f t="shared" si="1861"/>
        <v>2607421.6166666672</v>
      </c>
      <c r="CO166" s="76">
        <f t="shared" si="1862"/>
        <v>1387587.3843750001</v>
      </c>
      <c r="CP166" s="76">
        <f t="shared" si="1863"/>
        <v>7390511.3800000008</v>
      </c>
      <c r="CQ166" s="76">
        <f t="shared" si="1864"/>
        <v>6260172.4888888886</v>
      </c>
      <c r="CR166" s="76">
        <f t="shared" si="1865"/>
        <v>6726887.0158333331</v>
      </c>
      <c r="CS166" s="76">
        <f t="shared" si="1866"/>
        <v>6317684.0204166658</v>
      </c>
      <c r="CT166" s="76">
        <f t="shared" si="1867"/>
        <v>4227162.4482352948</v>
      </c>
      <c r="CU166" s="76">
        <f t="shared" si="1868"/>
        <v>6164304.7242857143</v>
      </c>
      <c r="CV166" s="76">
        <f t="shared" si="1869"/>
        <v>8471859.8047058824</v>
      </c>
      <c r="CW166" s="76">
        <f t="shared" si="1870"/>
        <v>11127632.529999996</v>
      </c>
      <c r="CX166" s="76">
        <f t="shared" si="1871"/>
        <v>8459365.8911764733</v>
      </c>
      <c r="CY166" s="76">
        <f t="shared" si="1872"/>
        <v>9471513.2680555545</v>
      </c>
      <c r="CZ166" s="76">
        <f t="shared" si="1873"/>
        <v>3704566.7519047619</v>
      </c>
      <c r="DA166" s="76">
        <f t="shared" si="1874"/>
        <v>7948095.098660714</v>
      </c>
      <c r="DB166" s="76">
        <f t="shared" si="1875"/>
        <v>12943029.324333334</v>
      </c>
      <c r="DC166" s="76">
        <f t="shared" si="1876"/>
        <v>10558090.800000001</v>
      </c>
      <c r="DD166" s="76">
        <f t="shared" si="1876"/>
        <v>0</v>
      </c>
      <c r="DE166" s="88">
        <f t="shared" si="1878"/>
        <v>8925059.0485908724</v>
      </c>
      <c r="DF166" s="85"/>
      <c r="DG166" s="48"/>
      <c r="EX166" s="1"/>
    </row>
    <row r="167" spans="1:154" x14ac:dyDescent="0.15">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c r="U167" s="181">
        <f t="shared" si="1877"/>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c r="BM167" s="86">
        <f t="shared" si="1879"/>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859"/>
        <v>5136344.6653125016</v>
      </c>
      <c r="CM167" s="76">
        <f t="shared" si="1860"/>
        <v>5541262.7277777782</v>
      </c>
      <c r="CN167" s="76">
        <f t="shared" si="1861"/>
        <v>973620.90000000014</v>
      </c>
      <c r="CO167" s="76">
        <f t="shared" si="1862"/>
        <v>5363418.1574999997</v>
      </c>
      <c r="CP167" s="76">
        <f t="shared" si="1863"/>
        <v>8505277.8222222235</v>
      </c>
      <c r="CQ167" s="76">
        <f t="shared" si="1864"/>
        <v>5472567.5816666652</v>
      </c>
      <c r="CR167" s="76">
        <f t="shared" si="1865"/>
        <v>6519841.5399999991</v>
      </c>
      <c r="CS167" s="76">
        <f t="shared" si="1866"/>
        <v>4789885.6362499995</v>
      </c>
      <c r="CT167" s="76">
        <f t="shared" si="1867"/>
        <v>2437529.4847058831</v>
      </c>
      <c r="CU167" s="76">
        <f t="shared" si="1868"/>
        <v>6915676.5228571426</v>
      </c>
      <c r="CV167" s="76">
        <f t="shared" si="1869"/>
        <v>9239624.915000001</v>
      </c>
      <c r="CW167" s="76">
        <f t="shared" si="1870"/>
        <v>11053448.260499997</v>
      </c>
      <c r="CX167" s="76">
        <f t="shared" si="1871"/>
        <v>7785747.2729411786</v>
      </c>
      <c r="CY167" s="76">
        <f t="shared" si="1872"/>
        <v>4480431.26</v>
      </c>
      <c r="CZ167" s="76">
        <f t="shared" si="1873"/>
        <v>10098467.246190475</v>
      </c>
      <c r="DA167" s="76">
        <f t="shared" si="1874"/>
        <v>8624290.211964285</v>
      </c>
      <c r="DB167" s="76">
        <f t="shared" si="1875"/>
        <v>14142498.756386556</v>
      </c>
      <c r="DC167" s="76">
        <f t="shared" si="1876"/>
        <v>11423025.670297619</v>
      </c>
      <c r="DD167" s="76">
        <f t="shared" si="1876"/>
        <v>0</v>
      </c>
      <c r="DE167" s="88">
        <f t="shared" si="1878"/>
        <v>9753742.6289677862</v>
      </c>
      <c r="DF167" s="85"/>
      <c r="DG167" s="48"/>
      <c r="EX167" s="1"/>
    </row>
    <row r="168" spans="1:154" x14ac:dyDescent="0.15">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c r="U168" s="181">
        <f t="shared" si="1877"/>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c r="BM168" s="86">
        <f t="shared" si="1879"/>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859"/>
        <v>4234775.1075000009</v>
      </c>
      <c r="CM168" s="76">
        <f t="shared" si="1860"/>
        <v>1713168.7733333344</v>
      </c>
      <c r="CN168" s="76">
        <f t="shared" si="1861"/>
        <v>3464745.2</v>
      </c>
      <c r="CO168" s="76">
        <f t="shared" si="1862"/>
        <v>5264012.4280000012</v>
      </c>
      <c r="CP168" s="76">
        <f t="shared" si="1863"/>
        <v>7669558.5633333325</v>
      </c>
      <c r="CQ168" s="76">
        <f t="shared" si="1864"/>
        <v>5458693.472222222</v>
      </c>
      <c r="CR168" s="76">
        <f t="shared" si="1865"/>
        <v>5454095.3116666656</v>
      </c>
      <c r="CS168" s="76">
        <f t="shared" si="1866"/>
        <v>3081788.0649999995</v>
      </c>
      <c r="CT168" s="76">
        <f t="shared" si="1867"/>
        <v>5645145.6023529423</v>
      </c>
      <c r="CU168" s="76">
        <f t="shared" si="1868"/>
        <v>7249990.3614285709</v>
      </c>
      <c r="CV168" s="76">
        <f t="shared" si="1869"/>
        <v>9282664.8825000003</v>
      </c>
      <c r="CW168" s="76">
        <f t="shared" si="1870"/>
        <v>11180906.474499997</v>
      </c>
      <c r="CX168" s="76">
        <f t="shared" si="1871"/>
        <v>6609691.9917647075</v>
      </c>
      <c r="CY168" s="76">
        <f t="shared" si="1872"/>
        <v>10329251.225555554</v>
      </c>
      <c r="CZ168" s="76">
        <f t="shared" si="1873"/>
        <v>8323117.6008791178</v>
      </c>
      <c r="DA168" s="76">
        <f t="shared" si="1874"/>
        <v>8021117.1642857119</v>
      </c>
      <c r="DB168" s="76">
        <f t="shared" si="1875"/>
        <v>11331796.841680674</v>
      </c>
      <c r="DC168" s="76">
        <f t="shared" si="1876"/>
        <v>9616422.4163690489</v>
      </c>
      <c r="DD168" s="76">
        <f t="shared" si="1876"/>
        <v>0</v>
      </c>
      <c r="DE168" s="88">
        <f t="shared" si="1878"/>
        <v>9524341.0497540217</v>
      </c>
      <c r="DF168" s="85"/>
      <c r="DG168" s="48"/>
      <c r="EX168" s="1"/>
    </row>
    <row r="169" spans="1:154" x14ac:dyDescent="0.15">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c r="U169" s="181">
        <f t="shared" si="1877"/>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c r="BM169" s="86">
        <f t="shared" si="1879"/>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859"/>
        <v>3930944.2593750013</v>
      </c>
      <c r="CM169" s="76">
        <f t="shared" si="1860"/>
        <v>4895129.5033333367</v>
      </c>
      <c r="CN169" s="76">
        <f t="shared" si="1861"/>
        <v>4982746.4244444454</v>
      </c>
      <c r="CO169" s="76">
        <f t="shared" si="1862"/>
        <v>5148984.4967647083</v>
      </c>
      <c r="CP169" s="76">
        <f t="shared" si="1863"/>
        <v>7501570.2716666646</v>
      </c>
      <c r="CQ169" s="76">
        <f t="shared" si="1864"/>
        <v>4369202.75</v>
      </c>
      <c r="CR169" s="76">
        <f t="shared" si="1865"/>
        <v>3268454.9542857134</v>
      </c>
      <c r="CS169" s="76">
        <f t="shared" si="1866"/>
        <v>7098856.0799999991</v>
      </c>
      <c r="CT169" s="76">
        <f t="shared" si="1867"/>
        <v>5352106.6735294126</v>
      </c>
      <c r="CU169" s="76">
        <f t="shared" si="1868"/>
        <v>7421993.5899999999</v>
      </c>
      <c r="CV169" s="76">
        <f t="shared" si="1869"/>
        <v>9064953.0374999996</v>
      </c>
      <c r="CW169" s="76">
        <f t="shared" si="1870"/>
        <v>8902931.7069999967</v>
      </c>
      <c r="CX169" s="76">
        <f t="shared" si="1871"/>
        <v>2825807.7533333343</v>
      </c>
      <c r="CY169" s="76">
        <f t="shared" si="1872"/>
        <v>12178839.620999999</v>
      </c>
      <c r="CZ169" s="76">
        <f t="shared" si="1873"/>
        <v>9220529.0961904749</v>
      </c>
      <c r="DA169" s="76">
        <f t="shared" si="1874"/>
        <v>8945741.4354395587</v>
      </c>
      <c r="DB169" s="76">
        <f t="shared" si="1875"/>
        <v>14636390.003571428</v>
      </c>
      <c r="DC169" s="76">
        <f t="shared" si="1876"/>
        <v>5501720.0297619049</v>
      </c>
      <c r="DD169" s="76">
        <f t="shared" si="1876"/>
        <v>0</v>
      </c>
      <c r="DE169" s="88">
        <f t="shared" si="1878"/>
        <v>10096644.037192672</v>
      </c>
      <c r="DF169" s="85"/>
      <c r="DG169" s="48"/>
      <c r="EX169" s="1"/>
    </row>
    <row r="170" spans="1:154" x14ac:dyDescent="0.15">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c r="U170" s="181">
        <f t="shared" si="1877"/>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c r="BM170" s="86">
        <f t="shared" si="1879"/>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859"/>
        <v>1485911.9703333338</v>
      </c>
      <c r="CM170" s="76">
        <f t="shared" si="1860"/>
        <v>4986906.2657894753</v>
      </c>
      <c r="CN170" s="76">
        <f t="shared" si="1861"/>
        <v>4374356.7016666671</v>
      </c>
      <c r="CO170" s="76">
        <f t="shared" si="1862"/>
        <v>4676032.8750000009</v>
      </c>
      <c r="CP170" s="76">
        <f t="shared" si="1863"/>
        <v>6780210.3863888904</v>
      </c>
      <c r="CQ170" s="76">
        <f t="shared" si="1864"/>
        <v>1802939.7736842099</v>
      </c>
      <c r="CR170" s="76">
        <f t="shared" si="1865"/>
        <v>7638747.3171428544</v>
      </c>
      <c r="CS170" s="76">
        <f t="shared" si="1866"/>
        <v>7234083.6397058824</v>
      </c>
      <c r="CT170" s="76">
        <f t="shared" si="1867"/>
        <v>6477737.856250002</v>
      </c>
      <c r="CU170" s="76">
        <f t="shared" si="1868"/>
        <v>7835369.4492857121</v>
      </c>
      <c r="CV170" s="76">
        <f t="shared" si="1869"/>
        <v>7599879.3449999997</v>
      </c>
      <c r="CW170" s="76">
        <f t="shared" si="1870"/>
        <v>5138098.0434782598</v>
      </c>
      <c r="CX170" s="76">
        <f t="shared" si="1871"/>
        <v>8407492.9866666682</v>
      </c>
      <c r="CY170" s="76">
        <f t="shared" si="1872"/>
        <v>11835997.029149663</v>
      </c>
      <c r="CZ170" s="76">
        <f t="shared" si="1873"/>
        <v>8472114.0653333347</v>
      </c>
      <c r="DA170" s="76">
        <f t="shared" si="1874"/>
        <v>7855802.7210989017</v>
      </c>
      <c r="DB170" s="76">
        <f t="shared" si="1875"/>
        <v>12137029.146428572</v>
      </c>
      <c r="DC170" s="76">
        <f t="shared" si="1876"/>
        <v>12522251.636428572</v>
      </c>
      <c r="DD170" s="76">
        <f t="shared" si="1876"/>
        <v>0</v>
      </c>
      <c r="DE170" s="88">
        <f t="shared" si="1878"/>
        <v>10564638.919687808</v>
      </c>
      <c r="DF170" s="85"/>
      <c r="DG170" s="48"/>
      <c r="EX170" s="1"/>
    </row>
    <row r="171" spans="1:154" x14ac:dyDescent="0.15">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c r="U171" s="181">
        <f t="shared" si="1877"/>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c r="BM171" s="86">
        <f t="shared" si="1879"/>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859"/>
        <v>4819154.144666668</v>
      </c>
      <c r="CM171" s="76">
        <f t="shared" si="1860"/>
        <v>5371569.9102500016</v>
      </c>
      <c r="CN171" s="76">
        <f t="shared" si="1861"/>
        <v>4899986.8788888901</v>
      </c>
      <c r="CO171" s="76">
        <f t="shared" si="1862"/>
        <v>4274160.2894117655</v>
      </c>
      <c r="CP171" s="76">
        <f t="shared" si="1863"/>
        <v>5188367.4780555572</v>
      </c>
      <c r="CQ171" s="76">
        <f t="shared" si="1864"/>
        <v>6738603.812368419</v>
      </c>
      <c r="CR171" s="76">
        <f t="shared" si="1865"/>
        <v>8413771.0066666678</v>
      </c>
      <c r="CS171" s="76">
        <f t="shared" si="1866"/>
        <v>7859654.4117647065</v>
      </c>
      <c r="CT171" s="76">
        <f t="shared" si="1867"/>
        <v>7670705.3669999996</v>
      </c>
      <c r="CU171" s="76">
        <f t="shared" si="1868"/>
        <v>6971514.417142855</v>
      </c>
      <c r="CV171" s="76">
        <f t="shared" si="1869"/>
        <v>4177900.1599999997</v>
      </c>
      <c r="CW171" s="76">
        <f t="shared" si="1870"/>
        <v>11836313.907608693</v>
      </c>
      <c r="CX171" s="76">
        <f t="shared" si="1871"/>
        <v>7768853.1163043482</v>
      </c>
      <c r="CY171" s="76">
        <f t="shared" si="1872"/>
        <v>7637511.843571431</v>
      </c>
      <c r="CZ171" s="76">
        <f t="shared" si="1873"/>
        <v>8270116.8550000004</v>
      </c>
      <c r="DA171" s="76">
        <f t="shared" si="1874"/>
        <v>6603092.1870329669</v>
      </c>
      <c r="DB171" s="76">
        <f t="shared" si="1875"/>
        <v>10016145.321428571</v>
      </c>
      <c r="DC171" s="76">
        <f t="shared" si="1876"/>
        <v>13440757.56964286</v>
      </c>
      <c r="DD171" s="76">
        <f t="shared" si="1876"/>
        <v>0</v>
      </c>
      <c r="DE171" s="88">
        <f t="shared" si="1878"/>
        <v>9193524.7553351671</v>
      </c>
      <c r="DF171" s="85"/>
      <c r="DG171" s="48"/>
      <c r="EX171" s="1"/>
    </row>
    <row r="172" spans="1:154" x14ac:dyDescent="0.15">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c r="U172" s="181">
        <f t="shared" si="1877"/>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c r="BM172" s="86">
        <f t="shared" si="1879"/>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859"/>
        <v>5098330.3140000012</v>
      </c>
      <c r="CM172" s="76">
        <f t="shared" si="1860"/>
        <v>6348894.0511363642</v>
      </c>
      <c r="CN172" s="76">
        <f t="shared" si="1861"/>
        <v>6607782.3933333345</v>
      </c>
      <c r="CO172" s="76">
        <f t="shared" si="1862"/>
        <v>3598139.9541176474</v>
      </c>
      <c r="CP172" s="76">
        <f t="shared" si="1863"/>
        <v>2244720.573888889</v>
      </c>
      <c r="CQ172" s="76">
        <f t="shared" si="1864"/>
        <v>7696306.6399999997</v>
      </c>
      <c r="CR172" s="76">
        <f t="shared" si="1865"/>
        <v>8210428.4720000001</v>
      </c>
      <c r="CS172" s="76">
        <f t="shared" si="1866"/>
        <v>8505803.6999999993</v>
      </c>
      <c r="CT172" s="76">
        <f t="shared" si="1867"/>
        <v>6595403.239583333</v>
      </c>
      <c r="CU172" s="76">
        <f t="shared" si="1868"/>
        <v>4276139.7737500006</v>
      </c>
      <c r="CV172" s="76">
        <f t="shared" si="1869"/>
        <v>10964378.879999999</v>
      </c>
      <c r="CW172" s="76">
        <f t="shared" si="1870"/>
        <v>11372977.755434781</v>
      </c>
      <c r="CX172" s="76">
        <f t="shared" si="1871"/>
        <v>7008321.4425000008</v>
      </c>
      <c r="CY172" s="76">
        <f t="shared" si="1872"/>
        <v>10466088.59479592</v>
      </c>
      <c r="CZ172" s="76">
        <f t="shared" si="1873"/>
        <v>6747272.4550000001</v>
      </c>
      <c r="DA172" s="76">
        <f t="shared" si="1874"/>
        <v>4600189.211538462</v>
      </c>
      <c r="DB172" s="76">
        <f t="shared" si="1875"/>
        <v>12203057.017563025</v>
      </c>
      <c r="DC172" s="76">
        <f t="shared" si="1876"/>
        <v>10736475.378750002</v>
      </c>
      <c r="DD172" s="76">
        <f t="shared" si="1876"/>
        <v>0</v>
      </c>
      <c r="DE172" s="88">
        <f t="shared" si="1878"/>
        <v>8950616.5315294825</v>
      </c>
      <c r="DF172" s="85"/>
      <c r="DG172" s="48"/>
      <c r="EX172" s="1"/>
    </row>
    <row r="173" spans="1:154" x14ac:dyDescent="0.15">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c r="U173" s="181">
        <f t="shared" si="1877"/>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c r="BM173" s="86">
        <f t="shared" si="1879"/>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859"/>
        <v>5947442.5237500006</v>
      </c>
      <c r="CM173" s="76">
        <f t="shared" si="1860"/>
        <v>7448011.9191666674</v>
      </c>
      <c r="CN173" s="76">
        <f t="shared" si="1861"/>
        <v>4883784.7333333343</v>
      </c>
      <c r="CO173" s="76">
        <f t="shared" si="1862"/>
        <v>1366097.9580000006</v>
      </c>
      <c r="CP173" s="76">
        <f t="shared" si="1863"/>
        <v>8048910.2977777785</v>
      </c>
      <c r="CQ173" s="76">
        <f t="shared" si="1864"/>
        <v>7829247.8861111104</v>
      </c>
      <c r="CR173" s="76">
        <f t="shared" si="1865"/>
        <v>7820158.555333334</v>
      </c>
      <c r="CS173" s="76">
        <f t="shared" si="1866"/>
        <v>7449812.1976470593</v>
      </c>
      <c r="CT173" s="76">
        <f t="shared" si="1867"/>
        <v>5135573.7249999996</v>
      </c>
      <c r="CU173" s="76">
        <f t="shared" si="1868"/>
        <v>8299428.970625001</v>
      </c>
      <c r="CV173" s="76">
        <f t="shared" si="1869"/>
        <v>10235540.693333333</v>
      </c>
      <c r="CW173" s="76">
        <f t="shared" si="1870"/>
        <v>11472284.57655172</v>
      </c>
      <c r="CX173" s="76">
        <f t="shared" si="1871"/>
        <v>6677535.5749999974</v>
      </c>
      <c r="CY173" s="76">
        <f t="shared" si="1872"/>
        <v>8966757.5881972816</v>
      </c>
      <c r="CZ173" s="76">
        <f t="shared" si="1873"/>
        <v>4124326.0800000005</v>
      </c>
      <c r="DA173" s="76">
        <f t="shared" si="1874"/>
        <v>7708055.1517857146</v>
      </c>
      <c r="DB173" s="76">
        <f t="shared" si="1875"/>
        <v>15563748.778907562</v>
      </c>
      <c r="DC173" s="76">
        <f t="shared" si="1876"/>
        <v>11988361.060476191</v>
      </c>
      <c r="DD173" s="76">
        <f t="shared" si="1876"/>
        <v>0</v>
      </c>
      <c r="DE173" s="88">
        <f t="shared" si="1878"/>
        <v>9670249.7318733502</v>
      </c>
      <c r="DF173" s="85"/>
      <c r="DG173" s="48"/>
      <c r="EX173" s="1"/>
    </row>
    <row r="174" spans="1:154" x14ac:dyDescent="0.15">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c r="U174" s="181">
        <f t="shared" si="1877"/>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c r="BM174" s="86">
        <f t="shared" si="1879"/>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859"/>
        <v>5371199.9152777791</v>
      </c>
      <c r="CM174" s="76">
        <f t="shared" si="1860"/>
        <v>8767895.3569444455</v>
      </c>
      <c r="CN174" s="76">
        <f t="shared" si="1861"/>
        <v>2143459.083333333</v>
      </c>
      <c r="CO174" s="76">
        <f t="shared" si="1862"/>
        <v>5430327.6420000019</v>
      </c>
      <c r="CP174" s="76">
        <f t="shared" si="1863"/>
        <v>8544249.8624999989</v>
      </c>
      <c r="CQ174" s="76">
        <f t="shared" si="1864"/>
        <v>8590961.1549999993</v>
      </c>
      <c r="CR174" s="76">
        <f t="shared" si="1865"/>
        <v>6382918.29</v>
      </c>
      <c r="CS174" s="76">
        <f t="shared" si="1866"/>
        <v>6310768.1882352941</v>
      </c>
      <c r="CT174" s="76">
        <f t="shared" si="1867"/>
        <v>1588659.0583333333</v>
      </c>
      <c r="CU174" s="76">
        <f t="shared" si="1868"/>
        <v>8677972.6785714291</v>
      </c>
      <c r="CV174" s="76">
        <f t="shared" si="1869"/>
        <v>10367106.533333333</v>
      </c>
      <c r="CW174" s="76">
        <f t="shared" si="1870"/>
        <v>11676508.171034481</v>
      </c>
      <c r="CX174" s="76">
        <f t="shared" si="1871"/>
        <v>6604295.9791666642</v>
      </c>
      <c r="CY174" s="76">
        <f t="shared" si="1872"/>
        <v>3836463.4434523806</v>
      </c>
      <c r="CZ174" s="76">
        <f t="shared" si="1873"/>
        <v>9625874.461875001</v>
      </c>
      <c r="DA174" s="76">
        <f t="shared" si="1874"/>
        <v>7855235.1501785712</v>
      </c>
      <c r="DB174" s="76">
        <f t="shared" si="1875"/>
        <v>14524605.507983193</v>
      </c>
      <c r="DC174" s="76">
        <f t="shared" si="1876"/>
        <v>11803757.555555558</v>
      </c>
      <c r="DD174" s="76">
        <f t="shared" si="1876"/>
        <v>0</v>
      </c>
      <c r="DE174" s="88">
        <f t="shared" si="1878"/>
        <v>9529187.2238089405</v>
      </c>
      <c r="DF174" s="85"/>
      <c r="DG174" s="48"/>
      <c r="EX174" s="1"/>
    </row>
    <row r="175" spans="1:154" x14ac:dyDescent="0.15">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c r="U175" s="181">
        <f t="shared" si="1877"/>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c r="BM175" s="86">
        <f t="shared" si="1879"/>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859"/>
        <v>5520133.4500000011</v>
      </c>
      <c r="CM175" s="76">
        <f t="shared" si="1860"/>
        <v>3280812.1500000008</v>
      </c>
      <c r="CN175" s="76">
        <f t="shared" si="1861"/>
        <v>7703898.9499999993</v>
      </c>
      <c r="CO175" s="76">
        <f t="shared" si="1862"/>
        <v>5510590.1759523833</v>
      </c>
      <c r="CP175" s="76">
        <f t="shared" si="1863"/>
        <v>8329741.6892857142</v>
      </c>
      <c r="CQ175" s="76">
        <f t="shared" si="1864"/>
        <v>8541374.4180000015</v>
      </c>
      <c r="CR175" s="76">
        <f t="shared" si="1865"/>
        <v>4567261.62</v>
      </c>
      <c r="CS175" s="76">
        <f t="shared" si="1866"/>
        <v>2708678.7419999992</v>
      </c>
      <c r="CT175" s="76">
        <f t="shared" si="1867"/>
        <v>6519189.2833333332</v>
      </c>
      <c r="CU175" s="76">
        <f t="shared" si="1868"/>
        <v>10534268.5875</v>
      </c>
      <c r="CV175" s="76">
        <f t="shared" si="1869"/>
        <v>12368242.432333333</v>
      </c>
      <c r="CW175" s="76">
        <f t="shared" si="1870"/>
        <v>7300997.5475862045</v>
      </c>
      <c r="CX175" s="76">
        <f t="shared" si="1871"/>
        <v>5587524.2499999981</v>
      </c>
      <c r="CY175" s="76">
        <f t="shared" si="1872"/>
        <v>11104793.332738094</v>
      </c>
      <c r="CZ175" s="76">
        <f t="shared" si="1873"/>
        <v>10068468.482499998</v>
      </c>
      <c r="DA175" s="76">
        <f t="shared" si="1874"/>
        <v>10676840.916874999</v>
      </c>
      <c r="DB175" s="76">
        <f t="shared" si="1875"/>
        <v>15913900.836974788</v>
      </c>
      <c r="DC175" s="76">
        <f t="shared" si="1876"/>
        <v>10414075.200000001</v>
      </c>
      <c r="DD175" s="76">
        <f t="shared" si="1876"/>
        <v>0</v>
      </c>
      <c r="DE175" s="88">
        <f t="shared" si="1878"/>
        <v>11635615.753817577</v>
      </c>
      <c r="DF175" s="85"/>
      <c r="DG175" s="48"/>
      <c r="EX175" s="1"/>
    </row>
    <row r="176" spans="1:154" x14ac:dyDescent="0.15">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c r="U176" s="181">
        <f t="shared" si="1877"/>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c r="BM176" s="86">
        <f t="shared" si="1879"/>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859"/>
        <v>4694836.791666667</v>
      </c>
      <c r="CM176" s="76">
        <f t="shared" si="1860"/>
        <v>8050165.9608333353</v>
      </c>
      <c r="CN176" s="76">
        <f t="shared" si="1861"/>
        <v>8451583.1276190467</v>
      </c>
      <c r="CO176" s="76">
        <f t="shared" si="1862"/>
        <v>5657643.8150000023</v>
      </c>
      <c r="CP176" s="76">
        <f t="shared" si="1863"/>
        <v>8424677.0133333337</v>
      </c>
      <c r="CQ176" s="76">
        <f t="shared" si="1864"/>
        <v>7489916.1090000002</v>
      </c>
      <c r="CR176" s="76">
        <f t="shared" si="1865"/>
        <v>1572282.7058823528</v>
      </c>
      <c r="CS176" s="76">
        <f t="shared" si="1866"/>
        <v>8544089.7306666635</v>
      </c>
      <c r="CT176" s="76">
        <f t="shared" si="1867"/>
        <v>8013771.8499999996</v>
      </c>
      <c r="CU176" s="76">
        <f t="shared" si="1868"/>
        <v>9857192.511562502</v>
      </c>
      <c r="CV176" s="76">
        <f t="shared" si="1869"/>
        <v>10551145.799333334</v>
      </c>
      <c r="CW176" s="76">
        <f t="shared" si="1870"/>
        <v>7945497.8479310311</v>
      </c>
      <c r="CX176" s="76">
        <f t="shared" si="1871"/>
        <v>3642890.4666666659</v>
      </c>
      <c r="CY176" s="76">
        <f t="shared" si="1872"/>
        <v>12644646.704365078</v>
      </c>
      <c r="CZ176" s="76">
        <f t="shared" si="1873"/>
        <v>10464994.866691729</v>
      </c>
      <c r="DA176" s="76">
        <f t="shared" si="1874"/>
        <v>10233071.346696429</v>
      </c>
      <c r="DB176" s="76">
        <f t="shared" si="1875"/>
        <v>16056304.107642855</v>
      </c>
      <c r="DC176" s="76">
        <f t="shared" si="1876"/>
        <v>7447100.666666667</v>
      </c>
      <c r="DD176" s="76">
        <f t="shared" si="1876"/>
        <v>0</v>
      </c>
      <c r="DE176" s="88">
        <f t="shared" si="1878"/>
        <v>11369223.538412552</v>
      </c>
      <c r="DF176" s="85"/>
      <c r="DG176" s="48"/>
      <c r="EX176" s="1"/>
    </row>
    <row r="177" spans="1:154" x14ac:dyDescent="0.15">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c r="U177" s="181">
        <f t="shared" si="1877"/>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c r="BM177" s="86">
        <f t="shared" si="1879"/>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859"/>
        <v>2563819.933333334</v>
      </c>
      <c r="CM177" s="76">
        <f t="shared" si="1860"/>
        <v>8712454.8000000007</v>
      </c>
      <c r="CN177" s="76">
        <f t="shared" si="1861"/>
        <v>9016859.5199999977</v>
      </c>
      <c r="CO177" s="76">
        <f t="shared" si="1862"/>
        <v>5440240.4242857164</v>
      </c>
      <c r="CP177" s="76">
        <f t="shared" si="1863"/>
        <v>7440807.6083333325</v>
      </c>
      <c r="CQ177" s="76">
        <f t="shared" si="1864"/>
        <v>3158913.128</v>
      </c>
      <c r="CR177" s="76">
        <f t="shared" si="1865"/>
        <v>4961448.8605882348</v>
      </c>
      <c r="CS177" s="76">
        <f t="shared" si="1866"/>
        <v>8652363.5679999962</v>
      </c>
      <c r="CT177" s="76">
        <f t="shared" si="1867"/>
        <v>8700947.8517857138</v>
      </c>
      <c r="CU177" s="76">
        <f t="shared" si="1868"/>
        <v>9452659.3390625007</v>
      </c>
      <c r="CV177" s="76">
        <f t="shared" si="1869"/>
        <v>9506203.8766666669</v>
      </c>
      <c r="CW177" s="76">
        <f t="shared" si="1870"/>
        <v>1803903.3116666668</v>
      </c>
      <c r="CX177" s="76">
        <f t="shared" si="1871"/>
        <v>7448239.7458333317</v>
      </c>
      <c r="CY177" s="76">
        <f t="shared" si="1872"/>
        <v>12507777.42579365</v>
      </c>
      <c r="CZ177" s="76">
        <f t="shared" si="1873"/>
        <v>10769531.62736842</v>
      </c>
      <c r="DA177" s="76">
        <f t="shared" si="1874"/>
        <v>11897820.920758927</v>
      </c>
      <c r="DB177" s="76">
        <f t="shared" si="1875"/>
        <v>15076505.564214284</v>
      </c>
      <c r="DC177" s="76">
        <f t="shared" si="1876"/>
        <v>13639245</v>
      </c>
      <c r="DD177" s="76">
        <f t="shared" si="1876"/>
        <v>0</v>
      </c>
      <c r="DE177" s="88">
        <f t="shared" si="1878"/>
        <v>12778176.107627055</v>
      </c>
      <c r="DF177" s="85"/>
      <c r="DG177" s="48"/>
      <c r="EX177" s="1"/>
    </row>
    <row r="178" spans="1:154" x14ac:dyDescent="0.15">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c r="U178" s="181">
        <f t="shared" si="1877"/>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c r="BM178" s="86">
        <f t="shared" si="1879"/>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859"/>
        <v>5708564.1366666686</v>
      </c>
      <c r="CM178" s="76">
        <f t="shared" si="1860"/>
        <v>8833907.5666666664</v>
      </c>
      <c r="CN178" s="76">
        <f t="shared" si="1861"/>
        <v>9256185.0149999987</v>
      </c>
      <c r="CO178" s="76">
        <f t="shared" si="1862"/>
        <v>5845298.9657142879</v>
      </c>
      <c r="CP178" s="76">
        <f t="shared" si="1863"/>
        <v>5904931.4644444436</v>
      </c>
      <c r="CQ178" s="76">
        <f t="shared" si="1864"/>
        <v>8017265.8920000009</v>
      </c>
      <c r="CR178" s="76">
        <f t="shared" si="1865"/>
        <v>10239885.271764703</v>
      </c>
      <c r="CS178" s="76">
        <f t="shared" si="1866"/>
        <v>8519202.7835294083</v>
      </c>
      <c r="CT178" s="76">
        <f t="shared" si="1867"/>
        <v>8756846.6157142855</v>
      </c>
      <c r="CU178" s="76">
        <f t="shared" si="1868"/>
        <v>9322115.4640625007</v>
      </c>
      <c r="CV178" s="76">
        <f t="shared" si="1869"/>
        <v>5681214.0286666676</v>
      </c>
      <c r="CW178" s="76">
        <f t="shared" si="1870"/>
        <v>8856280.9816666674</v>
      </c>
      <c r="CX178" s="76">
        <f t="shared" si="1871"/>
        <v>8024544.4999999981</v>
      </c>
      <c r="CY178" s="76">
        <f t="shared" si="1872"/>
        <v>12781504.68142857</v>
      </c>
      <c r="CZ178" s="76">
        <f t="shared" si="1873"/>
        <v>10224280.589736843</v>
      </c>
      <c r="DA178" s="76">
        <f t="shared" si="1874"/>
        <v>10480987.834821427</v>
      </c>
      <c r="DB178" s="76">
        <f t="shared" si="1875"/>
        <v>9343002.428571431</v>
      </c>
      <c r="DC178" s="76">
        <f t="shared" si="1876"/>
        <v>13894817.763809524</v>
      </c>
      <c r="DD178" s="76">
        <f t="shared" si="1876"/>
        <v>0</v>
      </c>
      <c r="DE178" s="88">
        <f t="shared" si="1878"/>
        <v>11344918.65967356</v>
      </c>
      <c r="DF178" s="85"/>
      <c r="DG178" s="48"/>
      <c r="EX178" s="1"/>
    </row>
    <row r="179" spans="1:154" x14ac:dyDescent="0.15">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c r="U179" s="181">
        <f t="shared" si="1877"/>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c r="BM179" s="86">
        <f t="shared" si="1879"/>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859"/>
        <v>5503938.3916666675</v>
      </c>
      <c r="CM179" s="76">
        <f t="shared" si="1860"/>
        <v>8047077.1133333342</v>
      </c>
      <c r="CN179" s="76">
        <f t="shared" si="1861"/>
        <v>10291902.539062498</v>
      </c>
      <c r="CO179" s="76">
        <f t="shared" si="1862"/>
        <v>5471502.4657142879</v>
      </c>
      <c r="CP179" s="76">
        <f t="shared" si="1863"/>
        <v>3587183.6238888884</v>
      </c>
      <c r="CQ179" s="76">
        <f t="shared" si="1864"/>
        <v>8790164.2320000008</v>
      </c>
      <c r="CR179" s="76">
        <f t="shared" si="1865"/>
        <v>12633342.317647059</v>
      </c>
      <c r="CS179" s="76">
        <f t="shared" si="1866"/>
        <v>8665955.5558823515</v>
      </c>
      <c r="CT179" s="76">
        <f t="shared" si="1867"/>
        <v>8587726.2594999988</v>
      </c>
      <c r="CU179" s="76">
        <f t="shared" si="1868"/>
        <v>5042445.9068750013</v>
      </c>
      <c r="CV179" s="76">
        <f t="shared" si="1869"/>
        <v>10537601.685000001</v>
      </c>
      <c r="CW179" s="76">
        <f t="shared" si="1870"/>
        <v>13297359.380000005</v>
      </c>
      <c r="CX179" s="76">
        <f t="shared" si="1871"/>
        <v>7105244.1762499986</v>
      </c>
      <c r="CY179" s="76">
        <f t="shared" si="1872"/>
        <v>12857289.828531746</v>
      </c>
      <c r="CZ179" s="76">
        <f t="shared" si="1873"/>
        <v>7478555.1160526332</v>
      </c>
      <c r="DA179" s="76">
        <f t="shared" si="1874"/>
        <v>6517895.6249999991</v>
      </c>
      <c r="DB179" s="76">
        <f t="shared" si="1875"/>
        <v>16333732.259428574</v>
      </c>
      <c r="DC179" s="76">
        <f t="shared" si="1876"/>
        <v>13320755.701904761</v>
      </c>
      <c r="DD179" s="76">
        <f t="shared" si="1876"/>
        <v>0</v>
      </c>
      <c r="DE179" s="88">
        <f t="shared" si="1878"/>
        <v>11301645.706183542</v>
      </c>
      <c r="DF179" s="85"/>
      <c r="DG179" s="48"/>
      <c r="EX179" s="1"/>
    </row>
    <row r="180" spans="1:154" x14ac:dyDescent="0.15">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c r="U180" s="181">
        <f t="shared" si="1877"/>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c r="BM180" s="86">
        <f t="shared" si="1879"/>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859"/>
        <v>5259951.2038888894</v>
      </c>
      <c r="CM180" s="76">
        <f t="shared" si="1860"/>
        <v>7757834.7441666676</v>
      </c>
      <c r="CN180" s="76">
        <f t="shared" si="1861"/>
        <v>8513083.7968749981</v>
      </c>
      <c r="CO180" s="76">
        <f t="shared" si="1862"/>
        <v>3613470.1166666676</v>
      </c>
      <c r="CP180" s="76">
        <f t="shared" si="1863"/>
        <v>8579451.2005555555</v>
      </c>
      <c r="CQ180" s="76">
        <f t="shared" si="1864"/>
        <v>8978198.6819999982</v>
      </c>
      <c r="CR180" s="76">
        <f t="shared" si="1865"/>
        <v>10099170.956470586</v>
      </c>
      <c r="CS180" s="76">
        <f t="shared" si="1866"/>
        <v>8242073.8658823529</v>
      </c>
      <c r="CT180" s="76">
        <f t="shared" si="1867"/>
        <v>8262568.0199999996</v>
      </c>
      <c r="CU180" s="76">
        <f t="shared" si="1868"/>
        <v>11878755.736250002</v>
      </c>
      <c r="CV180" s="76">
        <f t="shared" si="1869"/>
        <v>13086619.376923077</v>
      </c>
      <c r="CW180" s="76">
        <f t="shared" si="1870"/>
        <v>11550288.349999996</v>
      </c>
      <c r="CX180" s="76">
        <f t="shared" si="1871"/>
        <v>6103390.4699999988</v>
      </c>
      <c r="CY180" s="76">
        <f t="shared" si="1872"/>
        <v>10905603.953571428</v>
      </c>
      <c r="CZ180" s="76">
        <f t="shared" si="1873"/>
        <v>3799400.8733193274</v>
      </c>
      <c r="DA180" s="76">
        <f t="shared" si="1874"/>
        <v>11702598.783749998</v>
      </c>
      <c r="DB180" s="76">
        <f t="shared" si="1875"/>
        <v>17929105.962585036</v>
      </c>
      <c r="DC180" s="76">
        <f t="shared" si="1876"/>
        <v>14177628.128571428</v>
      </c>
      <c r="DD180" s="76">
        <f t="shared" si="1876"/>
        <v>0</v>
      </c>
      <c r="DE180" s="88">
        <f t="shared" si="1878"/>
        <v>11702867.540359443</v>
      </c>
      <c r="DF180" s="85"/>
      <c r="DG180" s="48"/>
      <c r="EX180" s="1"/>
    </row>
    <row r="181" spans="1:154" x14ac:dyDescent="0.15">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c r="U181" s="181">
        <f t="shared" si="1877"/>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c r="BM181" s="86">
        <f t="shared" si="1879"/>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859"/>
        <v>5454782.0211111112</v>
      </c>
      <c r="CM181" s="76">
        <f t="shared" si="1860"/>
        <v>8420438.2558333334</v>
      </c>
      <c r="CN181" s="76">
        <f t="shared" si="1861"/>
        <v>6322169.4562499989</v>
      </c>
      <c r="CO181" s="76">
        <f t="shared" si="1862"/>
        <v>6846044.8000000017</v>
      </c>
      <c r="CP181" s="76">
        <f t="shared" si="1863"/>
        <v>7905933.915</v>
      </c>
      <c r="CQ181" s="76">
        <f t="shared" si="1864"/>
        <v>8047476.0527777765</v>
      </c>
      <c r="CR181" s="76">
        <f t="shared" si="1865"/>
        <v>9540273.6670588236</v>
      </c>
      <c r="CS181" s="76">
        <f t="shared" si="1866"/>
        <v>6265789.3411764707</v>
      </c>
      <c r="CT181" s="76">
        <f t="shared" si="1867"/>
        <v>4765810.0187499989</v>
      </c>
      <c r="CU181" s="76">
        <f t="shared" si="1868"/>
        <v>12140739.63411765</v>
      </c>
      <c r="CV181" s="76">
        <f t="shared" si="1869"/>
        <v>12527168.500000004</v>
      </c>
      <c r="CW181" s="76">
        <f t="shared" si="1870"/>
        <v>10083657.783333329</v>
      </c>
      <c r="CX181" s="76">
        <f t="shared" si="1871"/>
        <v>6806335.3370833332</v>
      </c>
      <c r="CY181" s="76">
        <f t="shared" si="1872"/>
        <v>7618658.9374999981</v>
      </c>
      <c r="CZ181" s="76">
        <f t="shared" si="1873"/>
        <v>10673383.813487394</v>
      </c>
      <c r="DA181" s="76">
        <f t="shared" si="1874"/>
        <v>10596963.517232141</v>
      </c>
      <c r="DB181" s="76">
        <f t="shared" si="1875"/>
        <v>15931885.463265305</v>
      </c>
      <c r="DC181" s="76">
        <f t="shared" si="1876"/>
        <v>12200340.432857143</v>
      </c>
      <c r="DD181" s="76">
        <f t="shared" si="1876"/>
        <v>0</v>
      </c>
      <c r="DE181" s="88">
        <f t="shared" si="1878"/>
        <v>11404246.432868395</v>
      </c>
      <c r="DF181" s="85"/>
      <c r="DG181" s="48"/>
      <c r="EX181" s="1"/>
    </row>
    <row r="182" spans="1:154" x14ac:dyDescent="0.15">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c r="U182" s="181">
        <f t="shared" si="1877"/>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c r="BM182" s="86">
        <f t="shared" si="1879"/>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859"/>
        <v>4057987.6350000002</v>
      </c>
      <c r="CM182" s="76">
        <f t="shared" si="1860"/>
        <v>2982956.666666667</v>
      </c>
      <c r="CN182" s="76">
        <f t="shared" si="1861"/>
        <v>9872195.3699999973</v>
      </c>
      <c r="CO182" s="76">
        <f t="shared" si="1862"/>
        <v>7616272.2227777783</v>
      </c>
      <c r="CP182" s="76">
        <f t="shared" si="1863"/>
        <v>8108140.5599999987</v>
      </c>
      <c r="CQ182" s="76">
        <f t="shared" si="1864"/>
        <v>7235630.7374999989</v>
      </c>
      <c r="CR182" s="76">
        <f t="shared" si="1865"/>
        <v>7817849.6752941171</v>
      </c>
      <c r="CS182" s="76">
        <f t="shared" si="1866"/>
        <v>2490269.384285714</v>
      </c>
      <c r="CT182" s="76">
        <f t="shared" si="1867"/>
        <v>10080261.91333333</v>
      </c>
      <c r="CU182" s="76">
        <f t="shared" si="1868"/>
        <v>10714191.769411767</v>
      </c>
      <c r="CV182" s="76">
        <f t="shared" si="1869"/>
        <v>14237089.192666667</v>
      </c>
      <c r="CW182" s="76">
        <f t="shared" si="1870"/>
        <v>12388824.001538461</v>
      </c>
      <c r="CX182" s="76">
        <f t="shared" si="1871"/>
        <v>4284985.8654166665</v>
      </c>
      <c r="CY182" s="76">
        <f t="shared" si="1872"/>
        <v>13452991.194999997</v>
      </c>
      <c r="CZ182" s="76">
        <f t="shared" si="1873"/>
        <v>8989463.5338235274</v>
      </c>
      <c r="DA182" s="76">
        <f t="shared" si="1874"/>
        <v>9516229.4227678552</v>
      </c>
      <c r="DB182" s="76">
        <f t="shared" si="1875"/>
        <v>15333252.219795913</v>
      </c>
      <c r="DC182" s="76">
        <f t="shared" si="1876"/>
        <v>10458083.532142857</v>
      </c>
      <c r="DD182" s="76">
        <f t="shared" si="1876"/>
        <v>0</v>
      </c>
      <c r="DE182" s="88">
        <f t="shared" si="1878"/>
        <v>11550003.980706029</v>
      </c>
      <c r="DF182" s="85"/>
      <c r="DG182" s="48"/>
      <c r="EX182" s="1"/>
    </row>
    <row r="183" spans="1:154" x14ac:dyDescent="0.15">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c r="U183" s="181">
        <f t="shared" si="1877"/>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c r="BM183" s="86">
        <f t="shared" si="1879"/>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859"/>
        <v>3533810.2975000003</v>
      </c>
      <c r="CM183" s="76">
        <f t="shared" si="1860"/>
        <v>8807781.1966666672</v>
      </c>
      <c r="CN183" s="76">
        <f t="shared" si="1861"/>
        <v>9916564.0239999983</v>
      </c>
      <c r="CO183" s="76">
        <f t="shared" si="1862"/>
        <v>6832901.8312500017</v>
      </c>
      <c r="CP183" s="76">
        <f t="shared" si="1863"/>
        <v>7399718.530952381</v>
      </c>
      <c r="CQ183" s="76">
        <f t="shared" si="1864"/>
        <v>5658316.091944444</v>
      </c>
      <c r="CR183" s="76">
        <f t="shared" si="1865"/>
        <v>4695544.8725000005</v>
      </c>
      <c r="CS183" s="76">
        <f t="shared" si="1866"/>
        <v>8258489.7621428566</v>
      </c>
      <c r="CT183" s="76">
        <f t="shared" si="1867"/>
        <v>7924286.6325000003</v>
      </c>
      <c r="CU183" s="76">
        <f t="shared" si="1868"/>
        <v>10898096.392941179</v>
      </c>
      <c r="CV183" s="76">
        <f t="shared" si="1869"/>
        <v>9831687.4990000017</v>
      </c>
      <c r="CW183" s="76">
        <f t="shared" si="1870"/>
        <v>9790514.2367307693</v>
      </c>
      <c r="CX183" s="76">
        <f t="shared" si="1871"/>
        <v>2999999.1454545446</v>
      </c>
      <c r="CY183" s="76">
        <f t="shared" si="1872"/>
        <v>13446242.403611107</v>
      </c>
      <c r="CZ183" s="76">
        <f t="shared" si="1873"/>
        <v>7892773.2840000028</v>
      </c>
      <c r="DA183" s="76">
        <f t="shared" si="1874"/>
        <v>9483642.1193303578</v>
      </c>
      <c r="DB183" s="76">
        <f t="shared" si="1875"/>
        <v>12547591.074285716</v>
      </c>
      <c r="DC183" s="76">
        <f t="shared" si="1876"/>
        <v>6228290.5357142854</v>
      </c>
      <c r="DD183" s="76">
        <f t="shared" si="1876"/>
        <v>0</v>
      </c>
      <c r="DE183" s="88">
        <f t="shared" si="1878"/>
        <v>9919707.883388292</v>
      </c>
      <c r="DF183" s="85"/>
      <c r="DG183" s="48"/>
      <c r="EX183" s="1"/>
    </row>
    <row r="184" spans="1:154" x14ac:dyDescent="0.15">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c r="U184" s="181">
        <f t="shared" si="1877"/>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c r="BM184" s="86">
        <f t="shared" si="1879"/>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859"/>
        <v>1600145.1333333331</v>
      </c>
      <c r="CM184" s="76">
        <f t="shared" si="1860"/>
        <v>7860402.5600000015</v>
      </c>
      <c r="CN184" s="76">
        <f t="shared" si="1861"/>
        <v>9664280.917333331</v>
      </c>
      <c r="CO184" s="76">
        <f t="shared" si="1862"/>
        <v>6124488.5557894753</v>
      </c>
      <c r="CP184" s="76">
        <f t="shared" si="1863"/>
        <v>5356754.2386111105</v>
      </c>
      <c r="CQ184" s="76">
        <f t="shared" si="1864"/>
        <v>2868362.1599999997</v>
      </c>
      <c r="CR184" s="76">
        <f t="shared" si="1865"/>
        <v>9880354.7250000015</v>
      </c>
      <c r="CS184" s="76">
        <f t="shared" si="1866"/>
        <v>8106202.4285714272</v>
      </c>
      <c r="CT184" s="76">
        <f t="shared" si="1867"/>
        <v>8270605.9749999987</v>
      </c>
      <c r="CU184" s="76">
        <f t="shared" si="1868"/>
        <v>8177173.8811764717</v>
      </c>
      <c r="CV184" s="76">
        <f t="shared" si="1869"/>
        <v>7851496.5606666682</v>
      </c>
      <c r="CW184" s="76">
        <f t="shared" si="1870"/>
        <v>4281402.7666666666</v>
      </c>
      <c r="CX184" s="76">
        <f t="shared" si="1871"/>
        <v>7656355.381818179</v>
      </c>
      <c r="CY184" s="76">
        <f t="shared" si="1872"/>
        <v>13205180.901111105</v>
      </c>
      <c r="CZ184" s="76">
        <f t="shared" si="1873"/>
        <v>6585444.4419999989</v>
      </c>
      <c r="DA184" s="76">
        <f t="shared" si="1874"/>
        <v>8861239.305904761</v>
      </c>
      <c r="DB184" s="76">
        <f t="shared" si="1875"/>
        <v>9755374.6607142854</v>
      </c>
      <c r="DC184" s="76">
        <f t="shared" si="1876"/>
        <v>10198388.842142856</v>
      </c>
      <c r="DD184" s="76">
        <f t="shared" si="1876"/>
        <v>0</v>
      </c>
      <c r="DE184" s="88">
        <f t="shared" si="1878"/>
        <v>9721125.6303746011</v>
      </c>
      <c r="DF184" s="85"/>
      <c r="DG184" s="48"/>
      <c r="EX184" s="1"/>
    </row>
    <row r="185" spans="1:154" x14ac:dyDescent="0.15">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c r="U185" s="181">
        <f t="shared" si="1877"/>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c r="BM185" s="86">
        <f t="shared" si="1879"/>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859"/>
        <v>2512000.1556666661</v>
      </c>
      <c r="CM185" s="76">
        <f t="shared" si="1860"/>
        <v>6459156.9027777789</v>
      </c>
      <c r="CN185" s="76">
        <f t="shared" si="1861"/>
        <v>8771934.2039999999</v>
      </c>
      <c r="CO185" s="76">
        <f t="shared" si="1862"/>
        <v>4535040.1500000022</v>
      </c>
      <c r="CP185" s="76">
        <f t="shared" si="1863"/>
        <v>3763325.4724999997</v>
      </c>
      <c r="CQ185" s="76">
        <f t="shared" si="1864"/>
        <v>6138819.1799999997</v>
      </c>
      <c r="CR185" s="76">
        <f t="shared" si="1865"/>
        <v>8638153.5964285694</v>
      </c>
      <c r="CS185" s="76">
        <f t="shared" si="1866"/>
        <v>7758508.0857142862</v>
      </c>
      <c r="CT185" s="76">
        <f t="shared" si="1867"/>
        <v>8230060.3583333315</v>
      </c>
      <c r="CU185" s="76">
        <f t="shared" si="1868"/>
        <v>7882932.4388235305</v>
      </c>
      <c r="CV185" s="76">
        <f t="shared" si="1869"/>
        <v>2879759.1333333333</v>
      </c>
      <c r="CW185" s="76">
        <f t="shared" si="1870"/>
        <v>8332817.1791666662</v>
      </c>
      <c r="CX185" s="76">
        <f t="shared" si="1871"/>
        <v>5565971.6947727259</v>
      </c>
      <c r="CY185" s="76">
        <f t="shared" si="1872"/>
        <v>11766887.117499998</v>
      </c>
      <c r="CZ185" s="76">
        <f t="shared" si="1873"/>
        <v>5816377.7499999991</v>
      </c>
      <c r="DA185" s="76">
        <f t="shared" si="1874"/>
        <v>6348809.5559523795</v>
      </c>
      <c r="DB185" s="76">
        <f t="shared" si="1875"/>
        <v>6981802.9380952381</v>
      </c>
      <c r="DC185" s="76">
        <f t="shared" si="1876"/>
        <v>9752396.4976190478</v>
      </c>
      <c r="DD185" s="76">
        <f t="shared" si="1876"/>
        <v>0</v>
      </c>
      <c r="DE185" s="88">
        <f t="shared" si="1878"/>
        <v>8133254.7718333332</v>
      </c>
      <c r="DF185" s="85"/>
      <c r="DG185" s="48"/>
      <c r="EX185" s="1"/>
    </row>
    <row r="186" spans="1:154" x14ac:dyDescent="0.15">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c r="U186" s="181">
        <f t="shared" si="1877"/>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c r="BM186" s="86">
        <f t="shared" si="1879"/>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859"/>
        <v>2402893.7999999998</v>
      </c>
      <c r="CM186" s="76">
        <f t="shared" si="1860"/>
        <v>4461235.1797222225</v>
      </c>
      <c r="CN186" s="76">
        <f t="shared" si="1861"/>
        <v>7116705.8306666669</v>
      </c>
      <c r="CO186" s="76">
        <f t="shared" si="1862"/>
        <v>3011110.8942857157</v>
      </c>
      <c r="CP186" s="76">
        <f t="shared" si="1863"/>
        <v>1616776.9016666666</v>
      </c>
      <c r="CQ186" s="76">
        <f t="shared" si="1864"/>
        <v>5401009.5404999983</v>
      </c>
      <c r="CR186" s="76">
        <f t="shared" si="1865"/>
        <v>7469450.1978571424</v>
      </c>
      <c r="CS186" s="76">
        <f t="shared" si="1866"/>
        <v>6297517.2603333322</v>
      </c>
      <c r="CT186" s="76">
        <f t="shared" si="1867"/>
        <v>6088103.7145833317</v>
      </c>
      <c r="CU186" s="76">
        <f t="shared" si="1868"/>
        <v>3624794.6152941179</v>
      </c>
      <c r="CV186" s="76">
        <f t="shared" si="1869"/>
        <v>4929880.8</v>
      </c>
      <c r="CW186" s="76">
        <f t="shared" si="1870"/>
        <v>7563112.1619047616</v>
      </c>
      <c r="CX186" s="76">
        <f t="shared" si="1871"/>
        <v>5426949.8118181815</v>
      </c>
      <c r="CY186" s="76">
        <f t="shared" si="1872"/>
        <v>10233656.412499998</v>
      </c>
      <c r="CZ186" s="76">
        <f t="shared" si="1873"/>
        <v>4598653.3312499989</v>
      </c>
      <c r="DA186" s="76">
        <f t="shared" si="1874"/>
        <v>3715212.5238095229</v>
      </c>
      <c r="DB186" s="76">
        <f t="shared" si="1875"/>
        <v>10551660.062285714</v>
      </c>
      <c r="DC186" s="76">
        <f t="shared" si="1876"/>
        <v>9606049.7602597401</v>
      </c>
      <c r="DD186" s="76">
        <f t="shared" si="1876"/>
        <v>0</v>
      </c>
      <c r="DE186" s="88">
        <f t="shared" si="1878"/>
        <v>7741046.4180209953</v>
      </c>
      <c r="DF186" s="85"/>
      <c r="DG186" s="48"/>
      <c r="EX186" s="1"/>
    </row>
    <row r="187" spans="1:154" x14ac:dyDescent="0.15">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c r="U187" s="181">
        <f t="shared" si="1877"/>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c r="BM187" s="86">
        <f t="shared" si="1879"/>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859"/>
        <v>798934.29399999999</v>
      </c>
      <c r="CM187" s="76">
        <f t="shared" si="1860"/>
        <v>2339975.7208333332</v>
      </c>
      <c r="CN187" s="76">
        <f t="shared" si="1861"/>
        <v>3155438.3226666665</v>
      </c>
      <c r="CO187" s="76">
        <f t="shared" si="1862"/>
        <v>1569184.7657142864</v>
      </c>
      <c r="CP187" s="76">
        <f t="shared" si="1863"/>
        <v>2359468.3444444444</v>
      </c>
      <c r="CQ187" s="76">
        <f t="shared" si="1864"/>
        <v>2439438.6379999989</v>
      </c>
      <c r="CR187" s="76">
        <f t="shared" si="1865"/>
        <v>5094529.6414285712</v>
      </c>
      <c r="CS187" s="76">
        <f t="shared" si="1866"/>
        <v>3639485.5769999996</v>
      </c>
      <c r="CT187" s="76">
        <f t="shared" si="1867"/>
        <v>3627972.5062499992</v>
      </c>
      <c r="CU187" s="76">
        <f t="shared" si="1868"/>
        <v>4051797.7811764716</v>
      </c>
      <c r="CV187" s="76">
        <f t="shared" si="1869"/>
        <v>5037810.05</v>
      </c>
      <c r="CW187" s="76">
        <f t="shared" si="1870"/>
        <v>4247734.7761904756</v>
      </c>
      <c r="CX187" s="76">
        <f t="shared" si="1871"/>
        <v>3622211.8999999994</v>
      </c>
      <c r="CY187" s="76">
        <f t="shared" si="1872"/>
        <v>6609623.8149999985</v>
      </c>
      <c r="CZ187" s="76">
        <f t="shared" si="1873"/>
        <v>2021204.9999999998</v>
      </c>
      <c r="DA187" s="76">
        <f t="shared" si="1874"/>
        <v>4538415.9709821427</v>
      </c>
      <c r="DB187" s="76">
        <f t="shared" si="1875"/>
        <v>5194933.0595238097</v>
      </c>
      <c r="DC187" s="76">
        <f t="shared" si="1876"/>
        <v>4591894.1010389607</v>
      </c>
      <c r="DD187" s="76">
        <f t="shared" si="1876"/>
        <v>0</v>
      </c>
      <c r="DE187" s="88">
        <f t="shared" si="1878"/>
        <v>4591214.3893089816</v>
      </c>
      <c r="DF187" s="85"/>
      <c r="DG187" s="48"/>
      <c r="EX187" s="1"/>
    </row>
    <row r="188" spans="1:154" x14ac:dyDescent="0.15">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c r="U188" s="181">
        <f t="shared" si="1877"/>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c r="BM188" s="86">
        <f t="shared" si="1879"/>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859"/>
        <v>2313205.1300000004</v>
      </c>
      <c r="CM188" s="76">
        <f t="shared" si="1860"/>
        <v>4426656.2433333332</v>
      </c>
      <c r="CN188" s="76">
        <f t="shared" si="1861"/>
        <v>1530592.8936666669</v>
      </c>
      <c r="CO188" s="76">
        <f t="shared" si="1862"/>
        <v>3698784.9590909104</v>
      </c>
      <c r="CP188" s="76">
        <f t="shared" si="1863"/>
        <v>4977945.9186111111</v>
      </c>
      <c r="CQ188" s="76">
        <f t="shared" si="1864"/>
        <v>4018842.4445000002</v>
      </c>
      <c r="CR188" s="76">
        <f t="shared" si="1865"/>
        <v>4423044.0657142848</v>
      </c>
      <c r="CS188" s="76">
        <f t="shared" si="1866"/>
        <v>3720589.3113333327</v>
      </c>
      <c r="CT188" s="76">
        <f t="shared" si="1867"/>
        <v>2089940.9499999995</v>
      </c>
      <c r="CU188" s="76">
        <f t="shared" si="1868"/>
        <v>5934394.2111764718</v>
      </c>
      <c r="CV188" s="76">
        <f t="shared" si="1869"/>
        <v>5722548.311999999</v>
      </c>
      <c r="CW188" s="76">
        <f t="shared" si="1870"/>
        <v>5739435.4428571425</v>
      </c>
      <c r="CX188" s="76">
        <f t="shared" si="1871"/>
        <v>4457365.7913636351</v>
      </c>
      <c r="CY188" s="76">
        <f t="shared" si="1872"/>
        <v>6180219.1722222231</v>
      </c>
      <c r="CZ188" s="76">
        <f t="shared" si="1873"/>
        <v>4215338.5929166665</v>
      </c>
      <c r="DA188" s="76">
        <f t="shared" si="1874"/>
        <v>7030883.4484374989</v>
      </c>
      <c r="DB188" s="76">
        <f t="shared" si="1875"/>
        <v>9205377.6440476198</v>
      </c>
      <c r="DC188" s="76">
        <f t="shared" si="1876"/>
        <v>8821686.6714285724</v>
      </c>
      <c r="DD188" s="76">
        <f t="shared" si="1876"/>
        <v>0</v>
      </c>
      <c r="DE188" s="88">
        <f t="shared" si="1878"/>
        <v>7090701.1058105174</v>
      </c>
      <c r="DF188" s="85"/>
      <c r="DG188" s="48"/>
      <c r="EX188" s="1"/>
    </row>
    <row r="189" spans="1:154" x14ac:dyDescent="0.15">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c r="U189" s="181">
        <f t="shared" si="1877"/>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c r="BM189" s="86">
        <f t="shared" si="1879"/>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859"/>
        <v>2531086.5326666669</v>
      </c>
      <c r="CM189" s="76">
        <f t="shared" si="1860"/>
        <v>1305149.192857143</v>
      </c>
      <c r="CN189" s="76">
        <f t="shared" si="1861"/>
        <v>3752643.4703333341</v>
      </c>
      <c r="CO189" s="76">
        <f t="shared" si="1862"/>
        <v>3871019.4204545468</v>
      </c>
      <c r="CP189" s="76">
        <f t="shared" si="1863"/>
        <v>4837061.5791666657</v>
      </c>
      <c r="CQ189" s="76">
        <f t="shared" si="1864"/>
        <v>4860220.3807499995</v>
      </c>
      <c r="CR189" s="76">
        <f t="shared" si="1865"/>
        <v>3739340.9399999995</v>
      </c>
      <c r="CS189" s="76">
        <f t="shared" si="1866"/>
        <v>1444982.5280000002</v>
      </c>
      <c r="CT189" s="76">
        <f t="shared" si="1867"/>
        <v>6325923.9374999981</v>
      </c>
      <c r="CU189" s="76">
        <f t="shared" si="1868"/>
        <v>5745487.0162500003</v>
      </c>
      <c r="CV189" s="76">
        <f t="shared" si="1869"/>
        <v>6448453.4999999991</v>
      </c>
      <c r="CW189" s="76">
        <f t="shared" si="1870"/>
        <v>5409722.658809525</v>
      </c>
      <c r="CX189" s="76">
        <f t="shared" si="1871"/>
        <v>3559807.3718181807</v>
      </c>
      <c r="CY189" s="76">
        <f t="shared" si="1872"/>
        <v>9879032.0288888905</v>
      </c>
      <c r="CZ189" s="76">
        <f t="shared" si="1873"/>
        <v>5689357.8683333341</v>
      </c>
      <c r="DA189" s="76">
        <f t="shared" si="1874"/>
        <v>7649759.3619747907</v>
      </c>
      <c r="DB189" s="76">
        <f t="shared" si="1875"/>
        <v>9118452.4564285707</v>
      </c>
      <c r="DC189" s="76">
        <f t="shared" si="1876"/>
        <v>7330996.3392857146</v>
      </c>
      <c r="DD189" s="76">
        <f t="shared" si="1876"/>
        <v>0</v>
      </c>
      <c r="DE189" s="88">
        <f t="shared" si="1878"/>
        <v>7933519.6109822597</v>
      </c>
      <c r="DF189" s="85"/>
      <c r="DG189" s="48"/>
      <c r="EX189" s="1"/>
    </row>
    <row r="190" spans="1:154" x14ac:dyDescent="0.15">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c r="U190" s="181">
        <f t="shared" si="1877"/>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c r="BM190" s="86">
        <f t="shared" si="1879"/>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859"/>
        <v>2817957.4066666667</v>
      </c>
      <c r="CM190" s="76">
        <f t="shared" si="1860"/>
        <v>2967918.3964285715</v>
      </c>
      <c r="CN190" s="76">
        <f t="shared" si="1861"/>
        <v>3521633.1650000014</v>
      </c>
      <c r="CO190" s="76">
        <f t="shared" si="1862"/>
        <v>4981729.6097499998</v>
      </c>
      <c r="CP190" s="76">
        <f t="shared" si="1863"/>
        <v>4835247.8749999991</v>
      </c>
      <c r="CQ190" s="76">
        <f t="shared" si="1864"/>
        <v>4112489.6242499994</v>
      </c>
      <c r="CR190" s="76">
        <f t="shared" si="1865"/>
        <v>1737936.4362499998</v>
      </c>
      <c r="CS190" s="76">
        <f t="shared" si="1866"/>
        <v>5345541.7760000005</v>
      </c>
      <c r="CT190" s="76">
        <f t="shared" si="1867"/>
        <v>7119543.9580000006</v>
      </c>
      <c r="CU190" s="76">
        <f t="shared" si="1868"/>
        <v>6402009.6087500006</v>
      </c>
      <c r="CV190" s="76">
        <f t="shared" si="1869"/>
        <v>7460345.3953333339</v>
      </c>
      <c r="CW190" s="76">
        <f t="shared" si="1870"/>
        <v>4500954.99</v>
      </c>
      <c r="CX190" s="76">
        <f t="shared" si="1871"/>
        <v>2428324.2928947359</v>
      </c>
      <c r="CY190" s="76">
        <f t="shared" si="1872"/>
        <v>9053125.0466666669</v>
      </c>
      <c r="CZ190" s="76">
        <f t="shared" si="1873"/>
        <v>5661461.2276923079</v>
      </c>
      <c r="DA190" s="76">
        <f t="shared" si="1874"/>
        <v>7165719.3771428578</v>
      </c>
      <c r="DB190" s="76">
        <f t="shared" si="1875"/>
        <v>8194650.1931632645</v>
      </c>
      <c r="DC190" s="76">
        <f t="shared" si="1876"/>
        <v>3817818.1483516479</v>
      </c>
      <c r="DD190" s="76">
        <f t="shared" si="1876"/>
        <v>0</v>
      </c>
      <c r="DE190" s="88">
        <f t="shared" si="1878"/>
        <v>6778554.7986033503</v>
      </c>
      <c r="DF190" s="85"/>
      <c r="DG190" s="48"/>
      <c r="EX190" s="1"/>
    </row>
    <row r="191" spans="1:154" x14ac:dyDescent="0.15">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c r="U191" s="181">
        <f t="shared" si="1877"/>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c r="BM191" s="86">
        <f t="shared" si="1879"/>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859"/>
        <v>1237082.3844444444</v>
      </c>
      <c r="CM191" s="76">
        <f t="shared" si="1860"/>
        <v>3518709.2755555566</v>
      </c>
      <c r="CN191" s="76">
        <f t="shared" si="1861"/>
        <v>3149542.7500000014</v>
      </c>
      <c r="CO191" s="76">
        <f t="shared" si="1862"/>
        <v>4881935.7950000009</v>
      </c>
      <c r="CP191" s="76">
        <f t="shared" si="1863"/>
        <v>3977732.2766666664</v>
      </c>
      <c r="CQ191" s="76">
        <f t="shared" si="1864"/>
        <v>1755353.8963636362</v>
      </c>
      <c r="CR191" s="76">
        <f t="shared" si="1865"/>
        <v>5108289.7804166656</v>
      </c>
      <c r="CS191" s="76">
        <f t="shared" si="1866"/>
        <v>5232413.2380000008</v>
      </c>
      <c r="CT191" s="76">
        <f t="shared" si="1867"/>
        <v>5479273.0227272734</v>
      </c>
      <c r="CU191" s="76">
        <f t="shared" si="1868"/>
        <v>6462653.2452631555</v>
      </c>
      <c r="CV191" s="76">
        <f t="shared" si="1869"/>
        <v>6741336.4546666676</v>
      </c>
      <c r="CW191" s="76">
        <f t="shared" si="1870"/>
        <v>2419055.7991666668</v>
      </c>
      <c r="CX191" s="76">
        <f t="shared" si="1871"/>
        <v>4929263.8997368403</v>
      </c>
      <c r="CY191" s="76">
        <f t="shared" si="1872"/>
        <v>9318575.6300000008</v>
      </c>
      <c r="CZ191" s="76">
        <f t="shared" si="1873"/>
        <v>5614692.1246153843</v>
      </c>
      <c r="DA191" s="76">
        <f t="shared" si="1874"/>
        <v>7194527.0986842113</v>
      </c>
      <c r="DB191" s="76">
        <f t="shared" si="1875"/>
        <v>6616017.8464285713</v>
      </c>
      <c r="DC191" s="76">
        <f t="shared" si="1876"/>
        <v>9189723.4556043949</v>
      </c>
      <c r="DD191" s="76">
        <f t="shared" si="1876"/>
        <v>0</v>
      </c>
      <c r="DE191" s="88">
        <f t="shared" si="1878"/>
        <v>7586707.2310665129</v>
      </c>
      <c r="DF191" s="85"/>
      <c r="DG191" s="48"/>
      <c r="EX191" s="1"/>
    </row>
    <row r="192" spans="1:154" x14ac:dyDescent="0.15">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c r="U192" s="181">
        <f t="shared" si="1877"/>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c r="BM192" s="86">
        <f t="shared" si="1879"/>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859"/>
        <v>2609792.5022222223</v>
      </c>
      <c r="CM192" s="76">
        <f t="shared" si="1860"/>
        <v>3394955.0800000005</v>
      </c>
      <c r="CN192" s="76">
        <f t="shared" si="1861"/>
        <v>2929448.9777777791</v>
      </c>
      <c r="CO192" s="76">
        <f t="shared" si="1862"/>
        <v>3411915.097250001</v>
      </c>
      <c r="CP192" s="76">
        <f t="shared" si="1863"/>
        <v>3123001.0649999995</v>
      </c>
      <c r="CQ192" s="76">
        <f t="shared" si="1864"/>
        <v>5286602.1599999992</v>
      </c>
      <c r="CR192" s="76">
        <f t="shared" si="1865"/>
        <v>5819203.685333333</v>
      </c>
      <c r="CS192" s="76">
        <f t="shared" si="1866"/>
        <v>5380566.8399999999</v>
      </c>
      <c r="CT192" s="76">
        <f t="shared" si="1867"/>
        <v>5491495.8156249998</v>
      </c>
      <c r="CU192" s="76">
        <f t="shared" si="1868"/>
        <v>5407346.1442105249</v>
      </c>
      <c r="CV192" s="76">
        <f t="shared" si="1869"/>
        <v>3686799.2152777775</v>
      </c>
      <c r="CW192" s="76">
        <f t="shared" si="1870"/>
        <v>5482587.2875000006</v>
      </c>
      <c r="CX192" s="76">
        <f t="shared" si="1871"/>
        <v>4956345.8181818174</v>
      </c>
      <c r="CY192" s="76">
        <f t="shared" si="1872"/>
        <v>8974861.0111224484</v>
      </c>
      <c r="CZ192" s="76">
        <f t="shared" si="1873"/>
        <v>5806777.6261538453</v>
      </c>
      <c r="DA192" s="76">
        <f t="shared" si="1874"/>
        <v>5840107.8223684216</v>
      </c>
      <c r="DB192" s="76">
        <f t="shared" si="1875"/>
        <v>4205307.8571428582</v>
      </c>
      <c r="DC192" s="76">
        <f t="shared" si="1876"/>
        <v>8371173.6428571446</v>
      </c>
      <c r="DD192" s="76">
        <f t="shared" si="1876"/>
        <v>0</v>
      </c>
      <c r="DE192" s="88">
        <f t="shared" si="1878"/>
        <v>6639645.591928944</v>
      </c>
      <c r="DF192" s="85"/>
      <c r="DG192" s="48"/>
      <c r="EX192" s="1"/>
    </row>
    <row r="193" spans="1:154" x14ac:dyDescent="0.15">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c r="U193" s="181">
        <f t="shared" si="1877"/>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c r="BM193" s="86">
        <f t="shared" si="1879"/>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859"/>
        <v>2779200.7833333337</v>
      </c>
      <c r="CM193" s="76">
        <f t="shared" si="1860"/>
        <v>4005911.2116666669</v>
      </c>
      <c r="CN193" s="76">
        <f t="shared" si="1861"/>
        <v>3175645.3155555562</v>
      </c>
      <c r="CO193" s="76">
        <f t="shared" si="1862"/>
        <v>2599770.2043750007</v>
      </c>
      <c r="CP193" s="76">
        <f t="shared" si="1863"/>
        <v>1343766.1764705882</v>
      </c>
      <c r="CQ193" s="76">
        <f t="shared" si="1864"/>
        <v>4995172.754999999</v>
      </c>
      <c r="CR193" s="76">
        <f t="shared" si="1865"/>
        <v>5176097.7159374999</v>
      </c>
      <c r="CS193" s="76">
        <f t="shared" si="1866"/>
        <v>4813201.7749999994</v>
      </c>
      <c r="CT193" s="76">
        <f t="shared" si="1867"/>
        <v>4789835.5949999988</v>
      </c>
      <c r="CU193" s="76">
        <f t="shared" si="1868"/>
        <v>3025692.3930000002</v>
      </c>
      <c r="CV193" s="76">
        <f t="shared" si="1869"/>
        <v>6865980.4572222214</v>
      </c>
      <c r="CW193" s="76">
        <f t="shared" si="1870"/>
        <v>5104626.3282352947</v>
      </c>
      <c r="CX193" s="76">
        <f t="shared" si="1871"/>
        <v>4917940.8115909081</v>
      </c>
      <c r="CY193" s="76">
        <f t="shared" si="1872"/>
        <v>8431263.8816326521</v>
      </c>
      <c r="CZ193" s="76">
        <f t="shared" si="1873"/>
        <v>4575882.884615384</v>
      </c>
      <c r="DA193" s="76">
        <f t="shared" si="1874"/>
        <v>3793700.5714285718</v>
      </c>
      <c r="DB193" s="76">
        <f t="shared" si="1875"/>
        <v>9235195.6007142868</v>
      </c>
      <c r="DC193" s="76">
        <f t="shared" si="1876"/>
        <v>9096173.1815037578</v>
      </c>
      <c r="DD193" s="76">
        <f t="shared" si="1876"/>
        <v>0</v>
      </c>
      <c r="DE193" s="88">
        <f t="shared" si="1878"/>
        <v>7026443.2239789311</v>
      </c>
      <c r="DF193" s="85"/>
      <c r="DG193" s="48"/>
      <c r="EX193" s="1"/>
    </row>
    <row r="194" spans="1:154" x14ac:dyDescent="0.15">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c r="U194" s="181">
        <f t="shared" si="1877"/>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c r="BM194" s="86">
        <f t="shared" si="1879"/>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859"/>
        <v>2822729.3616666668</v>
      </c>
      <c r="CM194" s="76">
        <f t="shared" si="1860"/>
        <v>2812103.785555556</v>
      </c>
      <c r="CN194" s="76">
        <f t="shared" si="1861"/>
        <v>2604906.2577777784</v>
      </c>
      <c r="CO194" s="76">
        <f t="shared" si="1862"/>
        <v>1416834.6378947371</v>
      </c>
      <c r="CP194" s="76">
        <f t="shared" si="1863"/>
        <v>4280823.8894117642</v>
      </c>
      <c r="CQ194" s="76">
        <f t="shared" si="1864"/>
        <v>4133775.0219444432</v>
      </c>
      <c r="CR194" s="76">
        <f t="shared" si="1865"/>
        <v>4922533.9447058821</v>
      </c>
      <c r="CS194" s="76">
        <f t="shared" si="1866"/>
        <v>4600456.1152941175</v>
      </c>
      <c r="CT194" s="76">
        <f t="shared" si="1867"/>
        <v>4002695.4989999989</v>
      </c>
      <c r="CU194" s="76">
        <f t="shared" si="1868"/>
        <v>5287136.1090000002</v>
      </c>
      <c r="CV194" s="76">
        <f t="shared" si="1869"/>
        <v>6498045.9670454552</v>
      </c>
      <c r="CW194" s="76">
        <f t="shared" si="1870"/>
        <v>5338281.7407894731</v>
      </c>
      <c r="CX194" s="76">
        <f t="shared" si="1871"/>
        <v>4576419.5636363616</v>
      </c>
      <c r="CY194" s="76">
        <f t="shared" si="1872"/>
        <v>6807972.0581632648</v>
      </c>
      <c r="CZ194" s="76">
        <f t="shared" si="1873"/>
        <v>2661205.333333333</v>
      </c>
      <c r="DA194" s="76">
        <f t="shared" si="1874"/>
        <v>6884903.9451428587</v>
      </c>
      <c r="DB194" s="76">
        <f t="shared" si="1875"/>
        <v>9581743.150375938</v>
      </c>
      <c r="DC194" s="76">
        <f t="shared" si="1876"/>
        <v>8976533.4240977447</v>
      </c>
      <c r="DD194" s="76">
        <f t="shared" si="1876"/>
        <v>0</v>
      </c>
      <c r="DE194" s="88">
        <f t="shared" si="1878"/>
        <v>6982471.5822226284</v>
      </c>
      <c r="DF194" s="85"/>
      <c r="DG194" s="48"/>
      <c r="EX194" s="1"/>
    </row>
    <row r="195" spans="1:154" x14ac:dyDescent="0.15">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c r="U195" s="181">
        <f t="shared" si="1877"/>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c r="BM195" s="86">
        <f t="shared" si="1879"/>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880">B195*AT195</f>
        <v>2756535.2208333332</v>
      </c>
      <c r="CM195" s="76">
        <f t="shared" ref="CM195:CM258" si="1881">C195*AU195</f>
        <v>4886375.6888888897</v>
      </c>
      <c r="CN195" s="76">
        <f t="shared" ref="CN195:CN258" si="1882">D195*AV195</f>
        <v>934578.00000000047</v>
      </c>
      <c r="CO195" s="76">
        <f t="shared" ref="CO195:CO258" si="1883">E195*AW195</f>
        <v>2836343.4047368425</v>
      </c>
      <c r="CP195" s="76">
        <f t="shared" ref="CP195:CP258" si="1884">F195*AX195</f>
        <v>4581285.9384374991</v>
      </c>
      <c r="CQ195" s="76">
        <f t="shared" ref="CQ195:CQ258" si="1885">G195*AY195</f>
        <v>4664255.9149999991</v>
      </c>
      <c r="CR195" s="76">
        <f t="shared" ref="CR195:CR258" si="1886">H195*AZ195</f>
        <v>4623427.847941176</v>
      </c>
      <c r="CS195" s="76">
        <f t="shared" ref="CS195:CS258" si="1887">I195*BA195</f>
        <v>3748090.7223529411</v>
      </c>
      <c r="CT195" s="76">
        <f t="shared" ref="CT195:CT258" si="1888">J195*BB195</f>
        <v>2066276.5899999999</v>
      </c>
      <c r="CU195" s="76">
        <f t="shared" ref="CU195:CU258" si="1889">K195*BC195</f>
        <v>5501219.0930434773</v>
      </c>
      <c r="CV195" s="76">
        <f t="shared" ref="CV195:CV258" si="1890">L195*BD195</f>
        <v>6253792.9149999982</v>
      </c>
      <c r="CW195" s="76">
        <f t="shared" ref="CW195:CW258" si="1891">M195*BE195</f>
        <v>4703960.0852272734</v>
      </c>
      <c r="CX195" s="76">
        <f t="shared" ref="CX195:CX258" si="1892">N195*BF195</f>
        <v>4555719.8234210508</v>
      </c>
      <c r="CY195" s="76">
        <f t="shared" ref="CY195:CY258" si="1893">O195*BG195</f>
        <v>4034562.0223809518</v>
      </c>
      <c r="CZ195" s="76">
        <f t="shared" ref="CZ195:CZ258" si="1894">P195*BH195</f>
        <v>5332709.4453333328</v>
      </c>
      <c r="DA195" s="76">
        <f t="shared" ref="DA195:DA258" si="1895">Q195*BI195</f>
        <v>7581249.6843928574</v>
      </c>
      <c r="DB195" s="76">
        <f t="shared" ref="DB195:DB258" si="1896">R195*BJ195</f>
        <v>8936526.5897959173</v>
      </c>
      <c r="DC195" s="76">
        <f t="shared" ref="DC195:DD258" si="1897">S195*BK195</f>
        <v>6749845.7432330819</v>
      </c>
      <c r="DD195" s="76">
        <f t="shared" si="1897"/>
        <v>0</v>
      </c>
      <c r="DE195" s="88">
        <f t="shared" si="1878"/>
        <v>6526978.6970272278</v>
      </c>
      <c r="DF195" s="85"/>
      <c r="DG195" s="48"/>
      <c r="EX195" s="1"/>
    </row>
    <row r="196" spans="1:154" x14ac:dyDescent="0.15">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c r="U196" s="181">
        <f t="shared" ref="U196:U259" si="1898">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c r="BM196" s="86">
        <f t="shared" si="1879"/>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880"/>
        <v>2483730.9652631581</v>
      </c>
      <c r="CM196" s="76">
        <f t="shared" si="1881"/>
        <v>1276200.0000000002</v>
      </c>
      <c r="CN196" s="76">
        <f t="shared" si="1882"/>
        <v>2926102.4280000017</v>
      </c>
      <c r="CO196" s="76">
        <f t="shared" si="1883"/>
        <v>2854049.3745000008</v>
      </c>
      <c r="CP196" s="76">
        <f t="shared" si="1884"/>
        <v>4473935.2065789448</v>
      </c>
      <c r="CQ196" s="76">
        <f t="shared" si="1885"/>
        <v>4254655.0671428563</v>
      </c>
      <c r="CR196" s="76">
        <f t="shared" si="1886"/>
        <v>3986290.875</v>
      </c>
      <c r="CS196" s="76">
        <f t="shared" si="1887"/>
        <v>2188717.6746666669</v>
      </c>
      <c r="CT196" s="76">
        <f t="shared" si="1888"/>
        <v>4568963.4068749994</v>
      </c>
      <c r="CU196" s="76">
        <f t="shared" si="1889"/>
        <v>5433683.716190476</v>
      </c>
      <c r="CV196" s="76">
        <f t="shared" si="1890"/>
        <v>6050893.8875000002</v>
      </c>
      <c r="CW196" s="76">
        <f t="shared" si="1891"/>
        <v>4674772.664545455</v>
      </c>
      <c r="CX196" s="76">
        <f t="shared" si="1892"/>
        <v>3779518.2323684199</v>
      </c>
      <c r="CY196" s="76">
        <f t="shared" si="1893"/>
        <v>9072774.3434693869</v>
      </c>
      <c r="CZ196" s="76">
        <f t="shared" si="1894"/>
        <v>4940650.04</v>
      </c>
      <c r="DA196" s="76">
        <f t="shared" si="1895"/>
        <v>7474231.1200000001</v>
      </c>
      <c r="DB196" s="76">
        <f t="shared" si="1896"/>
        <v>9055111.9900000002</v>
      </c>
      <c r="DC196" s="76">
        <f t="shared" si="1897"/>
        <v>6132217.9464285709</v>
      </c>
      <c r="DD196" s="76">
        <f t="shared" si="1897"/>
        <v>0</v>
      </c>
      <c r="DE196" s="88">
        <f t="shared" ref="DE196:DE259" si="1899">SUM(CY196:DC196)/5</f>
        <v>7334997.0879795905</v>
      </c>
      <c r="DF196" s="85"/>
      <c r="DG196" s="48"/>
      <c r="EX196" s="1"/>
    </row>
    <row r="197" spans="1:154" x14ac:dyDescent="0.15">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c r="U197" s="181">
        <f t="shared" si="1898"/>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c r="BM197" s="86">
        <f t="shared" ref="BM197:BM260" si="1900">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880"/>
        <v>2382783.2642105264</v>
      </c>
      <c r="CM197" s="76">
        <f t="shared" si="1881"/>
        <v>3132119.1000000006</v>
      </c>
      <c r="CN197" s="76">
        <f t="shared" si="1882"/>
        <v>2659955.8850000007</v>
      </c>
      <c r="CO197" s="76">
        <f t="shared" si="1883"/>
        <v>3353907.784500001</v>
      </c>
      <c r="CP197" s="76">
        <f t="shared" si="1884"/>
        <v>4313983.6574999988</v>
      </c>
      <c r="CQ197" s="76">
        <f t="shared" si="1885"/>
        <v>3465538.8742857138</v>
      </c>
      <c r="CR197" s="76">
        <f t="shared" si="1886"/>
        <v>1868603.5789473683</v>
      </c>
      <c r="CS197" s="76">
        <f t="shared" si="1887"/>
        <v>5342907.5</v>
      </c>
      <c r="CT197" s="76">
        <f t="shared" si="1888"/>
        <v>4543188.5781578943</v>
      </c>
      <c r="CU197" s="76">
        <f t="shared" si="1889"/>
        <v>4703187.2457142845</v>
      </c>
      <c r="CV197" s="76">
        <f t="shared" si="1890"/>
        <v>5643562.0581818186</v>
      </c>
      <c r="CW197" s="76">
        <f t="shared" si="1891"/>
        <v>4295516.3550000004</v>
      </c>
      <c r="CX197" s="76">
        <f t="shared" si="1892"/>
        <v>2807596.8</v>
      </c>
      <c r="CY197" s="76">
        <f t="shared" si="1893"/>
        <v>8342504.1813265299</v>
      </c>
      <c r="CZ197" s="76">
        <f t="shared" si="1894"/>
        <v>5582354.766315789</v>
      </c>
      <c r="DA197" s="76">
        <f t="shared" si="1895"/>
        <v>7353972.9822500004</v>
      </c>
      <c r="DB197" s="76">
        <f t="shared" si="1896"/>
        <v>8977880.718630949</v>
      </c>
      <c r="DC197" s="76">
        <f t="shared" si="1897"/>
        <v>3207308.210526316</v>
      </c>
      <c r="DD197" s="76">
        <f t="shared" si="1897"/>
        <v>0</v>
      </c>
      <c r="DE197" s="88">
        <f t="shared" si="1899"/>
        <v>6692804.1718099173</v>
      </c>
      <c r="DF197" s="85"/>
      <c r="DG197" s="48"/>
      <c r="EX197" s="1"/>
    </row>
    <row r="198" spans="1:154" x14ac:dyDescent="0.15">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c r="U198" s="181">
        <f t="shared" si="1898"/>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c r="BM198" s="86">
        <f t="shared" si="1900"/>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880"/>
        <v>1534076.2916666665</v>
      </c>
      <c r="CM198" s="76">
        <f t="shared" si="1881"/>
        <v>3529052.333333334</v>
      </c>
      <c r="CN198" s="76">
        <f t="shared" si="1882"/>
        <v>2807325.62</v>
      </c>
      <c r="CO198" s="76">
        <f t="shared" si="1883"/>
        <v>3655473.3117500003</v>
      </c>
      <c r="CP198" s="76">
        <f t="shared" si="1884"/>
        <v>4530396.7152777771</v>
      </c>
      <c r="CQ198" s="76">
        <f t="shared" si="1885"/>
        <v>1566631.2499999998</v>
      </c>
      <c r="CR198" s="76">
        <f t="shared" si="1886"/>
        <v>5173107.8589473683</v>
      </c>
      <c r="CS198" s="76">
        <f t="shared" si="1887"/>
        <v>4731283.0033333348</v>
      </c>
      <c r="CT198" s="76">
        <f t="shared" si="1888"/>
        <v>4315972.8252631575</v>
      </c>
      <c r="CU198" s="76">
        <f t="shared" si="1889"/>
        <v>4709114.6811904749</v>
      </c>
      <c r="CV198" s="76">
        <f t="shared" si="1890"/>
        <v>4910559.9981818181</v>
      </c>
      <c r="CW198" s="76">
        <f t="shared" si="1891"/>
        <v>2096475.6521739133</v>
      </c>
      <c r="CX198" s="76">
        <f t="shared" si="1892"/>
        <v>4516843.9994999999</v>
      </c>
      <c r="CY198" s="76">
        <f t="shared" si="1893"/>
        <v>8285731.0970833339</v>
      </c>
      <c r="CZ198" s="76">
        <f t="shared" si="1894"/>
        <v>6356007.2589473678</v>
      </c>
      <c r="DA198" s="76">
        <f t="shared" si="1895"/>
        <v>6483421.5525510209</v>
      </c>
      <c r="DB198" s="76">
        <f t="shared" si="1896"/>
        <v>6292443.6497023785</v>
      </c>
      <c r="DC198" s="76">
        <f t="shared" si="1897"/>
        <v>7238393.962105263</v>
      </c>
      <c r="DD198" s="76">
        <f t="shared" si="1897"/>
        <v>0</v>
      </c>
      <c r="DE198" s="88">
        <f t="shared" si="1899"/>
        <v>6931199.5040778723</v>
      </c>
      <c r="DF198" s="85"/>
      <c r="DG198" s="48"/>
      <c r="EX198" s="1"/>
    </row>
    <row r="199" spans="1:154" x14ac:dyDescent="0.15">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c r="U199" s="181">
        <f t="shared" si="1898"/>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c r="BM199" s="86">
        <f t="shared" si="1900"/>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880"/>
        <v>2942446.5283333329</v>
      </c>
      <c r="CM199" s="76">
        <f t="shared" si="1881"/>
        <v>3105353.9883333337</v>
      </c>
      <c r="CN199" s="76">
        <f t="shared" si="1882"/>
        <v>3082526.9428571444</v>
      </c>
      <c r="CO199" s="76">
        <f t="shared" si="1883"/>
        <v>3266907.1199999996</v>
      </c>
      <c r="CP199" s="76">
        <f t="shared" si="1884"/>
        <v>3112087.472222222</v>
      </c>
      <c r="CQ199" s="76">
        <f t="shared" si="1885"/>
        <v>4622312.8044999996</v>
      </c>
      <c r="CR199" s="76">
        <f t="shared" si="1886"/>
        <v>5130705.7259999989</v>
      </c>
      <c r="CS199" s="76">
        <f t="shared" si="1887"/>
        <v>4551880.5142857153</v>
      </c>
      <c r="CT199" s="76">
        <f t="shared" si="1888"/>
        <v>4459850.9406249989</v>
      </c>
      <c r="CU199" s="76">
        <f t="shared" si="1889"/>
        <v>4108380.5933333328</v>
      </c>
      <c r="CV199" s="76">
        <f t="shared" si="1890"/>
        <v>3123454.5454545449</v>
      </c>
      <c r="CW199" s="76">
        <f t="shared" si="1891"/>
        <v>5160745.8000000007</v>
      </c>
      <c r="CX199" s="76">
        <f t="shared" si="1892"/>
        <v>4948723.1937499987</v>
      </c>
      <c r="CY199" s="76">
        <f t="shared" si="1893"/>
        <v>8317771.9808928547</v>
      </c>
      <c r="CZ199" s="76">
        <f t="shared" si="1894"/>
        <v>4136679.7357894732</v>
      </c>
      <c r="DA199" s="76">
        <f t="shared" si="1895"/>
        <v>4669805.8503401363</v>
      </c>
      <c r="DB199" s="76">
        <f t="shared" si="1896"/>
        <v>3483080.7453416144</v>
      </c>
      <c r="DC199" s="76">
        <f t="shared" si="1897"/>
        <v>7620191.3608270679</v>
      </c>
      <c r="DD199" s="76">
        <f t="shared" si="1897"/>
        <v>0</v>
      </c>
      <c r="DE199" s="88">
        <f t="shared" si="1899"/>
        <v>5645505.9346382292</v>
      </c>
      <c r="DF199" s="85"/>
      <c r="DG199" s="48"/>
      <c r="EX199" s="1"/>
    </row>
    <row r="200" spans="1:154" x14ac:dyDescent="0.15">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c r="U200" s="181">
        <f t="shared" si="1898"/>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c r="BM200" s="86">
        <f t="shared" si="1900"/>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880"/>
        <v>2958285.4919999996</v>
      </c>
      <c r="CM200" s="76">
        <f t="shared" si="1881"/>
        <v>3695305.4233333324</v>
      </c>
      <c r="CN200" s="76">
        <f t="shared" si="1882"/>
        <v>2678062.1428571432</v>
      </c>
      <c r="CO200" s="76">
        <f t="shared" si="1883"/>
        <v>3091310.4974999996</v>
      </c>
      <c r="CP200" s="76">
        <f t="shared" si="1884"/>
        <v>1536777.2571428572</v>
      </c>
      <c r="CQ200" s="76">
        <f t="shared" si="1885"/>
        <v>4860790.5890909079</v>
      </c>
      <c r="CR200" s="76">
        <f t="shared" si="1886"/>
        <v>5284655.1161904745</v>
      </c>
      <c r="CS200" s="76">
        <f t="shared" si="1887"/>
        <v>4960142.2750000022</v>
      </c>
      <c r="CT200" s="76">
        <f t="shared" si="1888"/>
        <v>4652186.2812499991</v>
      </c>
      <c r="CU200" s="76">
        <f t="shared" si="1889"/>
        <v>2311745.4208333329</v>
      </c>
      <c r="CV200" s="76">
        <f t="shared" si="1890"/>
        <v>5702994.7045454541</v>
      </c>
      <c r="CW200" s="76">
        <f t="shared" si="1891"/>
        <v>4908229.7530434793</v>
      </c>
      <c r="CX200" s="76">
        <f t="shared" si="1892"/>
        <v>5578144.3812499987</v>
      </c>
      <c r="CY200" s="76">
        <f t="shared" si="1893"/>
        <v>9472699.600578228</v>
      </c>
      <c r="CZ200" s="76">
        <f t="shared" si="1894"/>
        <v>3171558.7736842101</v>
      </c>
      <c r="DA200" s="76">
        <f t="shared" si="1895"/>
        <v>2655874.2857142859</v>
      </c>
      <c r="DB200" s="76">
        <f t="shared" si="1896"/>
        <v>7369240.0608695643</v>
      </c>
      <c r="DC200" s="76">
        <f t="shared" si="1897"/>
        <v>8116216.6583458632</v>
      </c>
      <c r="DD200" s="76">
        <f t="shared" si="1897"/>
        <v>0</v>
      </c>
      <c r="DE200" s="88">
        <f t="shared" si="1899"/>
        <v>6157117.8758384306</v>
      </c>
      <c r="DF200" s="85"/>
      <c r="DG200" s="48"/>
      <c r="EX200" s="1"/>
    </row>
    <row r="201" spans="1:154" x14ac:dyDescent="0.15">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c r="U201" s="181">
        <f t="shared" si="1898"/>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c r="BM201" s="86">
        <f t="shared" si="1900"/>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880"/>
        <v>2864482.77</v>
      </c>
      <c r="CM201" s="76">
        <f t="shared" si="1881"/>
        <v>3255334.285555555</v>
      </c>
      <c r="CN201" s="76">
        <f t="shared" si="1882"/>
        <v>2145727.7142857146</v>
      </c>
      <c r="CO201" s="76">
        <f t="shared" si="1883"/>
        <v>1752263.162105263</v>
      </c>
      <c r="CP201" s="76">
        <f t="shared" si="1884"/>
        <v>4122718.3542857142</v>
      </c>
      <c r="CQ201" s="76">
        <f t="shared" si="1885"/>
        <v>4621966.8549999995</v>
      </c>
      <c r="CR201" s="76">
        <f t="shared" si="1886"/>
        <v>4698982.3071428556</v>
      </c>
      <c r="CS201" s="76">
        <f t="shared" si="1887"/>
        <v>4575462.4928571451</v>
      </c>
      <c r="CT201" s="76">
        <f t="shared" si="1888"/>
        <v>3940571.1328124995</v>
      </c>
      <c r="CU201" s="76">
        <f t="shared" si="1889"/>
        <v>5203397.0833333321</v>
      </c>
      <c r="CV201" s="76">
        <f t="shared" si="1890"/>
        <v>6509910.5700000003</v>
      </c>
      <c r="CW201" s="76">
        <f t="shared" si="1891"/>
        <v>5136393.526250001</v>
      </c>
      <c r="CX201" s="76">
        <f t="shared" si="1892"/>
        <v>6013644.9234782616</v>
      </c>
      <c r="CY201" s="76">
        <f t="shared" si="1893"/>
        <v>7513466.9475510186</v>
      </c>
      <c r="CZ201" s="76">
        <f t="shared" si="1894"/>
        <v>1938680.1470588236</v>
      </c>
      <c r="DA201" s="76">
        <f t="shared" si="1895"/>
        <v>5536653.849642857</v>
      </c>
      <c r="DB201" s="76">
        <f t="shared" si="1896"/>
        <v>7823872.8178881975</v>
      </c>
      <c r="DC201" s="76">
        <f t="shared" si="1897"/>
        <v>7853100.8633082705</v>
      </c>
      <c r="DD201" s="76">
        <f t="shared" si="1897"/>
        <v>0</v>
      </c>
      <c r="DE201" s="88">
        <f t="shared" si="1899"/>
        <v>6133154.9250898333</v>
      </c>
      <c r="DF201" s="85"/>
      <c r="DG201" s="48"/>
      <c r="EX201" s="1"/>
    </row>
    <row r="202" spans="1:154" x14ac:dyDescent="0.15">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c r="U202" s="181">
        <f t="shared" si="1898"/>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c r="BM202" s="86">
        <f t="shared" si="1900"/>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880"/>
        <v>2892193.8894117652</v>
      </c>
      <c r="CM202" s="76">
        <f t="shared" si="1881"/>
        <v>4831062.4288888881</v>
      </c>
      <c r="CN202" s="76">
        <f t="shared" si="1882"/>
        <v>1246227.5000000002</v>
      </c>
      <c r="CO202" s="76">
        <f t="shared" si="1883"/>
        <v>4109813.221315789</v>
      </c>
      <c r="CP202" s="76">
        <f t="shared" si="1884"/>
        <v>4807955.5199999996</v>
      </c>
      <c r="CQ202" s="76">
        <f t="shared" si="1885"/>
        <v>4766795.92</v>
      </c>
      <c r="CR202" s="76">
        <f t="shared" si="1886"/>
        <v>5346240.1669565206</v>
      </c>
      <c r="CS202" s="76">
        <f t="shared" si="1887"/>
        <v>3575538.4500000016</v>
      </c>
      <c r="CT202" s="76">
        <f t="shared" si="1888"/>
        <v>2416494.5021052631</v>
      </c>
      <c r="CU202" s="76">
        <f t="shared" si="1889"/>
        <v>5394465.8116666656</v>
      </c>
      <c r="CV202" s="76">
        <f t="shared" si="1890"/>
        <v>6485125.5344000002</v>
      </c>
      <c r="CW202" s="76">
        <f t="shared" si="1891"/>
        <v>5352606.3644444449</v>
      </c>
      <c r="CX202" s="76">
        <f t="shared" si="1892"/>
        <v>6247891.7480769213</v>
      </c>
      <c r="CY202" s="76">
        <f t="shared" si="1893"/>
        <v>3901489.1658928576</v>
      </c>
      <c r="CZ202" s="76">
        <f t="shared" si="1894"/>
        <v>5027133</v>
      </c>
      <c r="DA202" s="76">
        <f t="shared" si="1895"/>
        <v>6035199.5779411774</v>
      </c>
      <c r="DB202" s="76">
        <f t="shared" si="1896"/>
        <v>7698931.830476189</v>
      </c>
      <c r="DC202" s="76">
        <f t="shared" si="1897"/>
        <v>6069151.7976397527</v>
      </c>
      <c r="DD202" s="76">
        <f t="shared" si="1897"/>
        <v>0</v>
      </c>
      <c r="DE202" s="88">
        <f t="shared" si="1899"/>
        <v>5746381.074389996</v>
      </c>
      <c r="DF202" s="85"/>
      <c r="DG202" s="48"/>
      <c r="EX202" s="1"/>
    </row>
    <row r="203" spans="1:154" x14ac:dyDescent="0.15">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c r="U203" s="181">
        <f t="shared" si="1898"/>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c r="BM203" s="86">
        <f t="shared" si="1900"/>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880"/>
        <v>2911122.1618421059</v>
      </c>
      <c r="CM203" s="76">
        <f t="shared" si="1881"/>
        <v>1485728.094117647</v>
      </c>
      <c r="CN203" s="76">
        <f t="shared" si="1882"/>
        <v>2917089.6688888893</v>
      </c>
      <c r="CO203" s="76">
        <f t="shared" si="1883"/>
        <v>3872913.3390476196</v>
      </c>
      <c r="CP203" s="76">
        <f t="shared" si="1884"/>
        <v>5461535.3012500005</v>
      </c>
      <c r="CQ203" s="76">
        <f t="shared" si="1885"/>
        <v>4356739.26</v>
      </c>
      <c r="CR203" s="76">
        <f t="shared" si="1886"/>
        <v>4228824.7095652167</v>
      </c>
      <c r="CS203" s="76">
        <f t="shared" si="1887"/>
        <v>1676142.170625</v>
      </c>
      <c r="CT203" s="76">
        <f t="shared" si="1888"/>
        <v>4921504.5752631584</v>
      </c>
      <c r="CU203" s="76">
        <f t="shared" si="1889"/>
        <v>5220654.8777777767</v>
      </c>
      <c r="CV203" s="76">
        <f t="shared" si="1890"/>
        <v>7284760.3231249982</v>
      </c>
      <c r="CW203" s="76">
        <f t="shared" si="1891"/>
        <v>4899165.3407407422</v>
      </c>
      <c r="CX203" s="76">
        <f t="shared" si="1892"/>
        <v>5476839.6374999983</v>
      </c>
      <c r="CY203" s="76">
        <f t="shared" si="1893"/>
        <v>8839089.3002678584</v>
      </c>
      <c r="CZ203" s="76">
        <f t="shared" si="1894"/>
        <v>5025620.6000000006</v>
      </c>
      <c r="DA203" s="76">
        <f t="shared" si="1895"/>
        <v>7455962.5165966377</v>
      </c>
      <c r="DB203" s="76">
        <f t="shared" si="1896"/>
        <v>7649718.1699248115</v>
      </c>
      <c r="DC203" s="76">
        <f t="shared" si="1897"/>
        <v>4406101.5900621125</v>
      </c>
      <c r="DD203" s="76">
        <f t="shared" si="1897"/>
        <v>0</v>
      </c>
      <c r="DE203" s="88">
        <f t="shared" si="1899"/>
        <v>6675298.4353702832</v>
      </c>
      <c r="DF203" s="85"/>
      <c r="DG203" s="48"/>
      <c r="EX203" s="1"/>
    </row>
    <row r="204" spans="1:154" x14ac:dyDescent="0.15">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c r="U204" s="181">
        <f t="shared" si="1898"/>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c r="BM204" s="86">
        <f t="shared" si="1900"/>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880"/>
        <v>2462865.2242105268</v>
      </c>
      <c r="CM204" s="76">
        <f t="shared" si="1881"/>
        <v>3075819.0111764707</v>
      </c>
      <c r="CN204" s="76">
        <f t="shared" si="1882"/>
        <v>2772741.5800000005</v>
      </c>
      <c r="CO204" s="76">
        <f t="shared" si="1883"/>
        <v>4493877.1714285705</v>
      </c>
      <c r="CP204" s="76">
        <f t="shared" si="1884"/>
        <v>5683311.356250002</v>
      </c>
      <c r="CQ204" s="76">
        <f t="shared" si="1885"/>
        <v>3176316.7199999997</v>
      </c>
      <c r="CR204" s="76">
        <f t="shared" si="1886"/>
        <v>2474639.5476923077</v>
      </c>
      <c r="CS204" s="76">
        <f t="shared" si="1887"/>
        <v>4616773.9649999999</v>
      </c>
      <c r="CT204" s="76">
        <f t="shared" si="1888"/>
        <v>5305626.4894736838</v>
      </c>
      <c r="CU204" s="76">
        <f t="shared" si="1889"/>
        <v>5237007.3792857146</v>
      </c>
      <c r="CV204" s="76">
        <f t="shared" si="1890"/>
        <v>6419821.6799999988</v>
      </c>
      <c r="CW204" s="76">
        <f t="shared" si="1891"/>
        <v>4041841.7666666675</v>
      </c>
      <c r="CX204" s="76">
        <f t="shared" si="1892"/>
        <v>3793573.4226923082</v>
      </c>
      <c r="CY204" s="76">
        <f t="shared" si="1893"/>
        <v>7886152.6068750033</v>
      </c>
      <c r="CZ204" s="76">
        <f t="shared" si="1894"/>
        <v>6938681.9977500001</v>
      </c>
      <c r="DA204" s="76">
        <f t="shared" si="1895"/>
        <v>8382965.7700420134</v>
      </c>
      <c r="DB204" s="76">
        <f t="shared" si="1896"/>
        <v>7629338.7065413538</v>
      </c>
      <c r="DC204" s="76">
        <f t="shared" si="1897"/>
        <v>3172344.6258503399</v>
      </c>
      <c r="DD204" s="76">
        <f t="shared" si="1897"/>
        <v>0</v>
      </c>
      <c r="DE204" s="88">
        <f t="shared" si="1899"/>
        <v>6801896.7414117428</v>
      </c>
      <c r="DF204" s="85"/>
      <c r="DG204" s="48"/>
      <c r="EX204" s="1"/>
    </row>
    <row r="205" spans="1:154" x14ac:dyDescent="0.15">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c r="U205" s="181">
        <f t="shared" si="1898"/>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c r="BM205" s="86">
        <f t="shared" si="1900"/>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880"/>
        <v>1357297.894736842</v>
      </c>
      <c r="CM205" s="76">
        <f t="shared" si="1881"/>
        <v>4441994.2560000001</v>
      </c>
      <c r="CN205" s="76">
        <f t="shared" si="1882"/>
        <v>2956744.6350000007</v>
      </c>
      <c r="CO205" s="76">
        <f t="shared" si="1883"/>
        <v>4328423.6840476179</v>
      </c>
      <c r="CP205" s="76">
        <f t="shared" si="1884"/>
        <v>4832846.700000002</v>
      </c>
      <c r="CQ205" s="76">
        <f t="shared" si="1885"/>
        <v>1693805.7142857143</v>
      </c>
      <c r="CR205" s="76">
        <f t="shared" si="1886"/>
        <v>5089579.1948076924</v>
      </c>
      <c r="CS205" s="76">
        <f t="shared" si="1887"/>
        <v>4901919.2025000006</v>
      </c>
      <c r="CT205" s="76">
        <f t="shared" si="1888"/>
        <v>5630613.3552631577</v>
      </c>
      <c r="CU205" s="76">
        <f t="shared" si="1889"/>
        <v>5406866.0547619052</v>
      </c>
      <c r="CV205" s="76">
        <f t="shared" si="1890"/>
        <v>5395264.7399999993</v>
      </c>
      <c r="CW205" s="76">
        <f t="shared" si="1891"/>
        <v>2921571.5000000005</v>
      </c>
      <c r="CX205" s="76">
        <f t="shared" si="1892"/>
        <v>6031115.2084615389</v>
      </c>
      <c r="CY205" s="76">
        <f t="shared" si="1893"/>
        <v>8363734.4836956551</v>
      </c>
      <c r="CZ205" s="76">
        <f t="shared" si="1894"/>
        <v>6156309.5745454542</v>
      </c>
      <c r="DA205" s="76">
        <f t="shared" si="1895"/>
        <v>8490484.1846666653</v>
      </c>
      <c r="DB205" s="76">
        <f t="shared" si="1896"/>
        <v>6183206.6531954892</v>
      </c>
      <c r="DC205" s="76">
        <f t="shared" si="1897"/>
        <v>7337031.42707483</v>
      </c>
      <c r="DD205" s="76">
        <f t="shared" si="1897"/>
        <v>0</v>
      </c>
      <c r="DE205" s="88">
        <f t="shared" si="1899"/>
        <v>7306153.2646356197</v>
      </c>
      <c r="DF205" s="85"/>
      <c r="DG205" s="48"/>
      <c r="EX205" s="1"/>
    </row>
    <row r="206" spans="1:154" x14ac:dyDescent="0.15">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c r="U206" s="181">
        <f t="shared" si="1898"/>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c r="BM206" s="86">
        <f t="shared" si="1900"/>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880"/>
        <v>2426154.75</v>
      </c>
      <c r="CM206" s="76">
        <f t="shared" si="1881"/>
        <v>4245199.6506249988</v>
      </c>
      <c r="CN206" s="76">
        <f t="shared" si="1882"/>
        <v>3021671.7288888888</v>
      </c>
      <c r="CO206" s="76">
        <f t="shared" si="1883"/>
        <v>4565985.0438888883</v>
      </c>
      <c r="CP206" s="76">
        <f t="shared" si="1884"/>
        <v>4540744.9312500013</v>
      </c>
      <c r="CQ206" s="76">
        <f t="shared" si="1885"/>
        <v>4344106.9542857138</v>
      </c>
      <c r="CR206" s="76">
        <f t="shared" si="1886"/>
        <v>5115423.1368421046</v>
      </c>
      <c r="CS206" s="76">
        <f t="shared" si="1887"/>
        <v>4373939.4268750008</v>
      </c>
      <c r="CT206" s="76">
        <f t="shared" si="1888"/>
        <v>5924047.0326315789</v>
      </c>
      <c r="CU206" s="76">
        <f t="shared" si="1889"/>
        <v>4727864.7761904765</v>
      </c>
      <c r="CV206" s="76">
        <f t="shared" si="1890"/>
        <v>4005102</v>
      </c>
      <c r="CW206" s="76">
        <f t="shared" si="1891"/>
        <v>4552330.8750000009</v>
      </c>
      <c r="CX206" s="76">
        <f t="shared" si="1892"/>
        <v>6186194.1554000033</v>
      </c>
      <c r="CY206" s="76">
        <f t="shared" si="1893"/>
        <v>8640353.4117391333</v>
      </c>
      <c r="CZ206" s="76">
        <f t="shared" si="1894"/>
        <v>5972844.4699999988</v>
      </c>
      <c r="DA206" s="76">
        <f t="shared" si="1895"/>
        <v>6547428.9523809515</v>
      </c>
      <c r="DB206" s="76">
        <f t="shared" si="1896"/>
        <v>3452386.4081632663</v>
      </c>
      <c r="DC206" s="76">
        <f t="shared" si="1897"/>
        <v>7681477.0775510184</v>
      </c>
      <c r="DD206" s="76">
        <f t="shared" si="1897"/>
        <v>0</v>
      </c>
      <c r="DE206" s="88">
        <f t="shared" si="1899"/>
        <v>6458898.063966874</v>
      </c>
      <c r="DF206" s="85"/>
      <c r="DG206" s="48"/>
      <c r="EX206" s="1"/>
    </row>
    <row r="207" spans="1:154" x14ac:dyDescent="0.15">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c r="U207" s="181">
        <f t="shared" si="1898"/>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c r="BM207" s="86">
        <f t="shared" si="1900"/>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880"/>
        <v>2670606.7910526311</v>
      </c>
      <c r="CM207" s="76">
        <f t="shared" si="1881"/>
        <v>4194763.4749999987</v>
      </c>
      <c r="CN207" s="76">
        <f t="shared" si="1882"/>
        <v>2582251.3888888895</v>
      </c>
      <c r="CO207" s="76">
        <f t="shared" si="1883"/>
        <v>3726617.7644444439</v>
      </c>
      <c r="CP207" s="76">
        <f t="shared" si="1884"/>
        <v>2592016.8759375</v>
      </c>
      <c r="CQ207" s="76">
        <f t="shared" si="1885"/>
        <v>4692930.4476190489</v>
      </c>
      <c r="CR207" s="76">
        <f t="shared" si="1886"/>
        <v>5488652.6284210524</v>
      </c>
      <c r="CS207" s="76">
        <f t="shared" si="1887"/>
        <v>4247193.9141666675</v>
      </c>
      <c r="CT207" s="76">
        <f t="shared" si="1888"/>
        <v>5603356.7529411763</v>
      </c>
      <c r="CU207" s="76">
        <f t="shared" si="1889"/>
        <v>3473712.45</v>
      </c>
      <c r="CV207" s="76">
        <f t="shared" si="1890"/>
        <v>6967486.0949999997</v>
      </c>
      <c r="CW207" s="76">
        <f t="shared" si="1891"/>
        <v>4377920.5294117657</v>
      </c>
      <c r="CX207" s="76">
        <f t="shared" si="1892"/>
        <v>6600266.8494000025</v>
      </c>
      <c r="CY207" s="76">
        <f t="shared" si="1893"/>
        <v>8417924.5173913036</v>
      </c>
      <c r="CZ207" s="76">
        <f t="shared" si="1894"/>
        <v>4277337.3124999991</v>
      </c>
      <c r="DA207" s="76">
        <f t="shared" si="1895"/>
        <v>4275329.1428571418</v>
      </c>
      <c r="DB207" s="76">
        <f t="shared" si="1896"/>
        <v>8033747.2653061245</v>
      </c>
      <c r="DC207" s="76">
        <f t="shared" si="1897"/>
        <v>7604809.3085374134</v>
      </c>
      <c r="DD207" s="76">
        <f t="shared" si="1897"/>
        <v>0</v>
      </c>
      <c r="DE207" s="88">
        <f t="shared" si="1899"/>
        <v>6521829.5093183955</v>
      </c>
      <c r="DF207" s="85"/>
      <c r="DG207" s="48"/>
      <c r="EX207" s="1"/>
    </row>
    <row r="208" spans="1:154" x14ac:dyDescent="0.15">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c r="U208" s="181">
        <f t="shared" si="1898"/>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c r="BM208" s="86">
        <f t="shared" si="1900"/>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880"/>
        <v>2744695.232105263</v>
      </c>
      <c r="CM208" s="76">
        <f t="shared" si="1881"/>
        <v>3536348.3999999994</v>
      </c>
      <c r="CN208" s="76">
        <f t="shared" si="1882"/>
        <v>2376677.965277778</v>
      </c>
      <c r="CO208" s="76">
        <f t="shared" si="1883"/>
        <v>2367905.583333333</v>
      </c>
      <c r="CP208" s="76">
        <f t="shared" si="1884"/>
        <v>5804257.3799999999</v>
      </c>
      <c r="CQ208" s="76">
        <f t="shared" si="1885"/>
        <v>4738695.0647619041</v>
      </c>
      <c r="CR208" s="76">
        <f t="shared" si="1886"/>
        <v>4478302.6576315789</v>
      </c>
      <c r="CS208" s="76">
        <f t="shared" si="1887"/>
        <v>4119564.4425000013</v>
      </c>
      <c r="CT208" s="76">
        <f t="shared" si="1888"/>
        <v>5507073.8617647057</v>
      </c>
      <c r="CU208" s="76">
        <f t="shared" si="1889"/>
        <v>6537472.2487500003</v>
      </c>
      <c r="CV208" s="76">
        <f t="shared" si="1890"/>
        <v>7230574.4419999998</v>
      </c>
      <c r="CW208" s="76">
        <f t="shared" si="1891"/>
        <v>4072027.0261764717</v>
      </c>
      <c r="CX208" s="76">
        <f t="shared" si="1892"/>
        <v>7446588.5634782622</v>
      </c>
      <c r="CY208" s="76">
        <f t="shared" si="1893"/>
        <v>7292439.7317391308</v>
      </c>
      <c r="CZ208" s="76">
        <f t="shared" si="1894"/>
        <v>3407443.5294117643</v>
      </c>
      <c r="DA208" s="76">
        <f t="shared" si="1895"/>
        <v>8150349.2871428551</v>
      </c>
      <c r="DB208" s="76">
        <f t="shared" si="1896"/>
        <v>8337639.7685714299</v>
      </c>
      <c r="DC208" s="76">
        <f t="shared" si="1897"/>
        <v>7068348.1448979583</v>
      </c>
      <c r="DD208" s="76">
        <f t="shared" si="1897"/>
        <v>0</v>
      </c>
      <c r="DE208" s="88">
        <f t="shared" si="1899"/>
        <v>6851244.0923526268</v>
      </c>
      <c r="DF208" s="85"/>
      <c r="DG208" s="48"/>
      <c r="EX208" s="1"/>
    </row>
    <row r="209" spans="1:154" x14ac:dyDescent="0.15">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c r="U209" s="181">
        <f t="shared" si="1898"/>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c r="BM209" s="86">
        <f t="shared" si="1900"/>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880"/>
        <v>2479058.345263158</v>
      </c>
      <c r="CM209" s="76">
        <f t="shared" si="1881"/>
        <v>6148648.8049999997</v>
      </c>
      <c r="CN209" s="76">
        <f t="shared" si="1882"/>
        <v>1162428.473</v>
      </c>
      <c r="CO209" s="76">
        <f t="shared" si="1883"/>
        <v>4522868.381944444</v>
      </c>
      <c r="CP209" s="76">
        <f t="shared" si="1884"/>
        <v>7067632.7296875007</v>
      </c>
      <c r="CQ209" s="76">
        <f t="shared" si="1885"/>
        <v>4829199.9297619043</v>
      </c>
      <c r="CR209" s="76">
        <f t="shared" si="1886"/>
        <v>4467634.5347368419</v>
      </c>
      <c r="CS209" s="76">
        <f t="shared" si="1887"/>
        <v>3042921.6300000008</v>
      </c>
      <c r="CT209" s="76">
        <f t="shared" si="1888"/>
        <v>3871854.3088235296</v>
      </c>
      <c r="CU209" s="76">
        <f t="shared" si="1889"/>
        <v>6512098.7625000002</v>
      </c>
      <c r="CV209" s="76">
        <f t="shared" si="1890"/>
        <v>6838337.8568421043</v>
      </c>
      <c r="CW209" s="76">
        <f t="shared" si="1891"/>
        <v>3888308.3611111124</v>
      </c>
      <c r="CX209" s="76">
        <f t="shared" si="1892"/>
        <v>6475939.8144000014</v>
      </c>
      <c r="CY209" s="76">
        <f t="shared" si="1893"/>
        <v>4000966.8336000009</v>
      </c>
      <c r="CZ209" s="76">
        <f t="shared" si="1894"/>
        <v>5864171.6514705876</v>
      </c>
      <c r="DA209" s="76">
        <f t="shared" si="1895"/>
        <v>7306846.2369047599</v>
      </c>
      <c r="DB209" s="76">
        <f t="shared" si="1896"/>
        <v>8495236.3033834603</v>
      </c>
      <c r="DC209" s="76">
        <f t="shared" si="1897"/>
        <v>6878777.4737662319</v>
      </c>
      <c r="DD209" s="76">
        <f t="shared" si="1897"/>
        <v>0</v>
      </c>
      <c r="DE209" s="88">
        <f t="shared" si="1899"/>
        <v>6509199.6998250084</v>
      </c>
      <c r="DF209" s="85"/>
      <c r="DG209" s="48"/>
      <c r="EX209" s="1"/>
    </row>
    <row r="210" spans="1:154" x14ac:dyDescent="0.15">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c r="U210" s="181">
        <f t="shared" si="1898"/>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c r="BM210" s="86">
        <f t="shared" si="1900"/>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880"/>
        <v>2302195.2631578948</v>
      </c>
      <c r="CM210" s="76">
        <f t="shared" si="1881"/>
        <v>1572614.8621428569</v>
      </c>
      <c r="CN210" s="76">
        <f t="shared" si="1882"/>
        <v>2897372.42625</v>
      </c>
      <c r="CO210" s="76">
        <f t="shared" si="1883"/>
        <v>4769155.416666666</v>
      </c>
      <c r="CP210" s="76">
        <f t="shared" si="1884"/>
        <v>7155258.825000002</v>
      </c>
      <c r="CQ210" s="76">
        <f t="shared" si="1885"/>
        <v>4311031.1657142844</v>
      </c>
      <c r="CR210" s="76">
        <f t="shared" si="1886"/>
        <v>3324492.4842105261</v>
      </c>
      <c r="CS210" s="76">
        <f t="shared" si="1887"/>
        <v>1568001.0420833335</v>
      </c>
      <c r="CT210" s="76">
        <f t="shared" si="1888"/>
        <v>6782986.0720588239</v>
      </c>
      <c r="CU210" s="76">
        <f t="shared" si="1889"/>
        <v>6598270.6871428564</v>
      </c>
      <c r="CV210" s="76">
        <f t="shared" si="1890"/>
        <v>7555999.3815789474</v>
      </c>
      <c r="CW210" s="76">
        <f t="shared" si="1891"/>
        <v>3934165.461111112</v>
      </c>
      <c r="CX210" s="76">
        <f t="shared" si="1892"/>
        <v>5543911.9904000014</v>
      </c>
      <c r="CY210" s="76">
        <f t="shared" si="1893"/>
        <v>8622540.4813714307</v>
      </c>
      <c r="CZ210" s="76">
        <f t="shared" si="1894"/>
        <v>6194129.188235295</v>
      </c>
      <c r="DA210" s="76">
        <f t="shared" si="1895"/>
        <v>7863857.3479365082</v>
      </c>
      <c r="DB210" s="76">
        <f t="shared" si="1896"/>
        <v>8581805.7485714294</v>
      </c>
      <c r="DC210" s="76">
        <f t="shared" si="1897"/>
        <v>6104971.1038961019</v>
      </c>
      <c r="DD210" s="76">
        <f t="shared" si="1897"/>
        <v>0</v>
      </c>
      <c r="DE210" s="88">
        <f t="shared" si="1899"/>
        <v>7473460.7740021525</v>
      </c>
      <c r="DF210" s="85"/>
      <c r="DG210" s="48"/>
      <c r="EX210" s="1"/>
    </row>
    <row r="211" spans="1:154" x14ac:dyDescent="0.15">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c r="U211" s="181">
        <f t="shared" si="1898"/>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c r="BM211" s="86">
        <f t="shared" si="1900"/>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880"/>
        <v>1881741.8105263158</v>
      </c>
      <c r="CM211" s="76">
        <f t="shared" si="1881"/>
        <v>4670028.7278571427</v>
      </c>
      <c r="CN211" s="76">
        <f t="shared" si="1882"/>
        <v>2951723.3367499998</v>
      </c>
      <c r="CO211" s="76">
        <f t="shared" si="1883"/>
        <v>5078829.0391666656</v>
      </c>
      <c r="CP211" s="76">
        <f t="shared" si="1884"/>
        <v>7270113.071250001</v>
      </c>
      <c r="CQ211" s="76">
        <f t="shared" si="1885"/>
        <v>3922088.2457142845</v>
      </c>
      <c r="CR211" s="76">
        <f t="shared" si="1886"/>
        <v>1586985.9249999996</v>
      </c>
      <c r="CS211" s="76">
        <f t="shared" si="1887"/>
        <v>4188789.8033333342</v>
      </c>
      <c r="CT211" s="76">
        <f t="shared" si="1888"/>
        <v>7515015.4647058835</v>
      </c>
      <c r="CU211" s="76">
        <f t="shared" si="1889"/>
        <v>5948937.8852380961</v>
      </c>
      <c r="CV211" s="76">
        <f t="shared" si="1890"/>
        <v>6256295.231578948</v>
      </c>
      <c r="CW211" s="76">
        <f t="shared" si="1891"/>
        <v>3218004.5777777787</v>
      </c>
      <c r="CX211" s="76">
        <f t="shared" si="1892"/>
        <v>4299300.0869565224</v>
      </c>
      <c r="CY211" s="76">
        <f t="shared" si="1893"/>
        <v>8454222.6416748781</v>
      </c>
      <c r="CZ211" s="76">
        <f t="shared" si="1894"/>
        <v>6875756.9799999986</v>
      </c>
      <c r="DA211" s="76">
        <f t="shared" si="1895"/>
        <v>8122102.4526984151</v>
      </c>
      <c r="DB211" s="76">
        <f t="shared" si="1896"/>
        <v>9453199.9205263183</v>
      </c>
      <c r="DC211" s="76">
        <f t="shared" si="1897"/>
        <v>3769383.8961038962</v>
      </c>
      <c r="DD211" s="76">
        <f t="shared" si="1897"/>
        <v>0</v>
      </c>
      <c r="DE211" s="88">
        <f t="shared" si="1899"/>
        <v>7334933.1782007013</v>
      </c>
      <c r="DF211" s="85"/>
      <c r="DG211" s="48"/>
      <c r="EX211" s="1"/>
    </row>
    <row r="212" spans="1:154" x14ac:dyDescent="0.15">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c r="U212" s="181">
        <f t="shared" si="1898"/>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c r="BM212" s="86">
        <f t="shared" si="1900"/>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880"/>
        <v>817977.3684210527</v>
      </c>
      <c r="CM212" s="76">
        <f t="shared" si="1881"/>
        <v>4989717.3878571428</v>
      </c>
      <c r="CN212" s="76">
        <f t="shared" si="1882"/>
        <v>3480131.8859999999</v>
      </c>
      <c r="CO212" s="76">
        <f t="shared" si="1883"/>
        <v>4465693.605833333</v>
      </c>
      <c r="CP212" s="76">
        <f t="shared" si="1884"/>
        <v>6617504.1346874982</v>
      </c>
      <c r="CQ212" s="76">
        <f t="shared" si="1885"/>
        <v>1869612.4999999998</v>
      </c>
      <c r="CR212" s="76">
        <f t="shared" si="1886"/>
        <v>5908472.6749999989</v>
      </c>
      <c r="CS212" s="76">
        <f t="shared" si="1887"/>
        <v>4295495.4291666672</v>
      </c>
      <c r="CT212" s="76">
        <f t="shared" si="1888"/>
        <v>7523119.341764708</v>
      </c>
      <c r="CU212" s="76">
        <f t="shared" si="1889"/>
        <v>5362822.9555555554</v>
      </c>
      <c r="CV212" s="76">
        <f t="shared" si="1890"/>
        <v>5364823.0405263165</v>
      </c>
      <c r="CW212" s="76">
        <f t="shared" si="1891"/>
        <v>2537694.4900000002</v>
      </c>
      <c r="CX212" s="76">
        <f t="shared" si="1892"/>
        <v>6862423.436956523</v>
      </c>
      <c r="CY212" s="76">
        <f t="shared" si="1893"/>
        <v>9544692.8469950724</v>
      </c>
      <c r="CZ212" s="76">
        <f t="shared" si="1894"/>
        <v>5595442.4899999993</v>
      </c>
      <c r="DA212" s="76">
        <f t="shared" si="1895"/>
        <v>8348834.6765476214</v>
      </c>
      <c r="DB212" s="76">
        <f t="shared" si="1896"/>
        <v>7654364.0451127831</v>
      </c>
      <c r="DC212" s="76">
        <f t="shared" si="1897"/>
        <v>6536823.8212987017</v>
      </c>
      <c r="DD212" s="76">
        <f t="shared" si="1897"/>
        <v>0</v>
      </c>
      <c r="DE212" s="88">
        <f t="shared" si="1899"/>
        <v>7536031.5759908361</v>
      </c>
      <c r="DF212" s="85"/>
      <c r="DG212" s="48"/>
      <c r="EX212" s="1"/>
    </row>
    <row r="213" spans="1:154" x14ac:dyDescent="0.15">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c r="U213" s="181">
        <f t="shared" si="1898"/>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c r="BM213" s="86">
        <f t="shared" si="1900"/>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880"/>
        <v>2265405.693157895</v>
      </c>
      <c r="CM213" s="76">
        <f t="shared" si="1881"/>
        <v>4498986.0232142853</v>
      </c>
      <c r="CN213" s="76">
        <f t="shared" si="1882"/>
        <v>2872811.9447368425</v>
      </c>
      <c r="CO213" s="76">
        <f t="shared" si="1883"/>
        <v>4317044.2675000001</v>
      </c>
      <c r="CP213" s="76">
        <f t="shared" si="1884"/>
        <v>6067553.6381249977</v>
      </c>
      <c r="CQ213" s="76">
        <f t="shared" si="1885"/>
        <v>4910633.4689999996</v>
      </c>
      <c r="CR213" s="76">
        <f t="shared" si="1886"/>
        <v>4950228.8618421052</v>
      </c>
      <c r="CS213" s="76">
        <f t="shared" si="1887"/>
        <v>4196099.0533333337</v>
      </c>
      <c r="CT213" s="76">
        <f t="shared" si="1888"/>
        <v>7375581.6349999998</v>
      </c>
      <c r="CU213" s="76">
        <f t="shared" si="1889"/>
        <v>4863848.333333333</v>
      </c>
      <c r="CV213" s="76">
        <f t="shared" si="1890"/>
        <v>2932614.4537499994</v>
      </c>
      <c r="CW213" s="76">
        <f t="shared" si="1891"/>
        <v>4042879.5277777785</v>
      </c>
      <c r="CX213" s="76">
        <f t="shared" si="1892"/>
        <v>6004767.6955000004</v>
      </c>
      <c r="CY213" s="76">
        <f t="shared" si="1893"/>
        <v>9094547.4321428537</v>
      </c>
      <c r="CZ213" s="76">
        <f t="shared" si="1894"/>
        <v>4913500.8764705891</v>
      </c>
      <c r="DA213" s="76">
        <f t="shared" si="1895"/>
        <v>6523668.5119047631</v>
      </c>
      <c r="DB213" s="76">
        <f t="shared" si="1896"/>
        <v>5374225.7142857164</v>
      </c>
      <c r="DC213" s="76">
        <f t="shared" si="1897"/>
        <v>6946825.8498701304</v>
      </c>
      <c r="DD213" s="76">
        <f t="shared" si="1897"/>
        <v>0</v>
      </c>
      <c r="DE213" s="88">
        <f t="shared" si="1899"/>
        <v>6570553.6769348104</v>
      </c>
      <c r="DF213" s="85"/>
      <c r="DG213" s="48"/>
      <c r="EX213" s="1"/>
    </row>
    <row r="214" spans="1:154" x14ac:dyDescent="0.15">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c r="U214" s="181">
        <f t="shared" si="1898"/>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c r="BM214" s="86">
        <f t="shared" si="1900"/>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880"/>
        <v>2223213.2768421052</v>
      </c>
      <c r="CM214" s="76">
        <f t="shared" si="1881"/>
        <v>4549327.1307142843</v>
      </c>
      <c r="CN214" s="76">
        <f t="shared" si="1882"/>
        <v>3448470.3741176478</v>
      </c>
      <c r="CO214" s="76">
        <f t="shared" si="1883"/>
        <v>3323165.32</v>
      </c>
      <c r="CP214" s="76">
        <f t="shared" si="1884"/>
        <v>3508072.7624999993</v>
      </c>
      <c r="CQ214" s="76">
        <f t="shared" si="1885"/>
        <v>4528856.078999998</v>
      </c>
      <c r="CR214" s="76">
        <f t="shared" si="1886"/>
        <v>4666473.6378947357</v>
      </c>
      <c r="CS214" s="76">
        <f t="shared" si="1887"/>
        <v>4810950.9511904763</v>
      </c>
      <c r="CT214" s="76">
        <f t="shared" si="1888"/>
        <v>7065516.1888235295</v>
      </c>
      <c r="CU214" s="76">
        <f t="shared" si="1889"/>
        <v>3338609.0499999993</v>
      </c>
      <c r="CV214" s="76">
        <f t="shared" si="1890"/>
        <v>6333197.9014999988</v>
      </c>
      <c r="CW214" s="76">
        <f t="shared" si="1891"/>
        <v>4162737.0486111124</v>
      </c>
      <c r="CX214" s="76">
        <f t="shared" si="1892"/>
        <v>6768591.4999999991</v>
      </c>
      <c r="CY214" s="76">
        <f t="shared" si="1893"/>
        <v>7829354.6245535696</v>
      </c>
      <c r="CZ214" s="76">
        <f t="shared" si="1894"/>
        <v>3866527.0117647066</v>
      </c>
      <c r="DA214" s="76">
        <f t="shared" si="1895"/>
        <v>4200730.2857142873</v>
      </c>
      <c r="DB214" s="76">
        <f t="shared" si="1896"/>
        <v>10157416.315714289</v>
      </c>
      <c r="DC214" s="76">
        <f t="shared" si="1897"/>
        <v>6758872.2550649354</v>
      </c>
      <c r="DD214" s="76">
        <f t="shared" si="1897"/>
        <v>0</v>
      </c>
      <c r="DE214" s="88">
        <f t="shared" si="1899"/>
        <v>6562580.098562357</v>
      </c>
      <c r="DF214" s="85"/>
      <c r="DG214" s="48"/>
      <c r="EX214" s="1"/>
    </row>
    <row r="215" spans="1:154" x14ac:dyDescent="0.15">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c r="U215" s="181">
        <f t="shared" si="1898"/>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c r="BM215" s="86">
        <f t="shared" si="1900"/>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880"/>
        <v>2352902.8618421052</v>
      </c>
      <c r="CM215" s="76">
        <f t="shared" si="1881"/>
        <v>4675369.4035714278</v>
      </c>
      <c r="CN215" s="76">
        <f t="shared" si="1882"/>
        <v>2450348.823529412</v>
      </c>
      <c r="CO215" s="76">
        <f t="shared" si="1883"/>
        <v>2134192.2075000005</v>
      </c>
      <c r="CP215" s="76">
        <f t="shared" si="1884"/>
        <v>4797161.7468749993</v>
      </c>
      <c r="CQ215" s="76">
        <f t="shared" si="1885"/>
        <v>4520855.0804999983</v>
      </c>
      <c r="CR215" s="76">
        <f t="shared" si="1886"/>
        <v>4652686.1236842107</v>
      </c>
      <c r="CS215" s="76">
        <f t="shared" si="1887"/>
        <v>4118176.4525000001</v>
      </c>
      <c r="CT215" s="76">
        <f t="shared" si="1888"/>
        <v>6245120.135294118</v>
      </c>
      <c r="CU215" s="76">
        <f t="shared" si="1889"/>
        <v>5247600.9191666655</v>
      </c>
      <c r="CV215" s="76">
        <f t="shared" si="1890"/>
        <v>6707206.7115789456</v>
      </c>
      <c r="CW215" s="76">
        <f t="shared" si="1891"/>
        <v>3942701.944444445</v>
      </c>
      <c r="CX215" s="76">
        <f t="shared" si="1892"/>
        <v>7317323.2470000042</v>
      </c>
      <c r="CY215" s="76">
        <f t="shared" si="1893"/>
        <v>5095519.4159226175</v>
      </c>
      <c r="CZ215" s="76">
        <f t="shared" si="1894"/>
        <v>2500399.9999999995</v>
      </c>
      <c r="DA215" s="76">
        <f t="shared" si="1895"/>
        <v>8750412.3017142881</v>
      </c>
      <c r="DB215" s="76">
        <f t="shared" si="1896"/>
        <v>10351227.303061223</v>
      </c>
      <c r="DC215" s="76">
        <f t="shared" si="1897"/>
        <v>6133938.6113636363</v>
      </c>
      <c r="DD215" s="76">
        <f t="shared" si="1897"/>
        <v>0</v>
      </c>
      <c r="DE215" s="88">
        <f t="shared" si="1899"/>
        <v>6566299.5264123529</v>
      </c>
      <c r="DF215" s="85"/>
      <c r="DG215" s="48"/>
      <c r="EX215" s="1"/>
    </row>
    <row r="216" spans="1:154" x14ac:dyDescent="0.15">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c r="U216" s="181">
        <f t="shared" si="1898"/>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c r="BM216" s="86">
        <f t="shared" si="1900"/>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880"/>
        <v>3030900.9942857148</v>
      </c>
      <c r="CM216" s="76">
        <f t="shared" si="1881"/>
        <v>4430612.2339285715</v>
      </c>
      <c r="CN216" s="76">
        <f t="shared" si="1882"/>
        <v>1416432.6223529417</v>
      </c>
      <c r="CO216" s="76">
        <f t="shared" si="1883"/>
        <v>4577435.2725000009</v>
      </c>
      <c r="CP216" s="76">
        <f t="shared" si="1884"/>
        <v>4772711.5833333312</v>
      </c>
      <c r="CQ216" s="76">
        <f t="shared" si="1885"/>
        <v>4331529.4687499981</v>
      </c>
      <c r="CR216" s="76">
        <f t="shared" si="1886"/>
        <v>4426914.1294736844</v>
      </c>
      <c r="CS216" s="76">
        <f t="shared" si="1887"/>
        <v>3034159.9000000004</v>
      </c>
      <c r="CT216" s="76">
        <f t="shared" si="1888"/>
        <v>3895216.6058823531</v>
      </c>
      <c r="CU216" s="76">
        <f t="shared" si="1889"/>
        <v>5874686.3972222218</v>
      </c>
      <c r="CV216" s="76">
        <f t="shared" si="1890"/>
        <v>5673188.6249999981</v>
      </c>
      <c r="CW216" s="76">
        <f t="shared" si="1891"/>
        <v>4591422.5833333349</v>
      </c>
      <c r="CX216" s="76">
        <f t="shared" si="1892"/>
        <v>6416881.1055555576</v>
      </c>
      <c r="CY216" s="76">
        <f t="shared" si="1893"/>
        <v>4811619.6371428575</v>
      </c>
      <c r="CZ216" s="76">
        <f t="shared" si="1894"/>
        <v>5507916.6974999998</v>
      </c>
      <c r="DA216" s="76">
        <f t="shared" si="1895"/>
        <v>10950621.301928576</v>
      </c>
      <c r="DB216" s="76">
        <f t="shared" si="1896"/>
        <v>10656892.977551019</v>
      </c>
      <c r="DC216" s="76">
        <f t="shared" si="1897"/>
        <v>5556797.9109090902</v>
      </c>
      <c r="DD216" s="76">
        <f t="shared" si="1897"/>
        <v>0</v>
      </c>
      <c r="DE216" s="88">
        <f t="shared" si="1899"/>
        <v>7496769.705006307</v>
      </c>
      <c r="DF216" s="85"/>
      <c r="DG216" s="48"/>
      <c r="EX216" s="1"/>
    </row>
    <row r="217" spans="1:154" x14ac:dyDescent="0.15">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c r="U217" s="181">
        <f t="shared" si="1898"/>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c r="BM217" s="86">
        <f t="shared" si="1900"/>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880"/>
        <v>2362847.7696428569</v>
      </c>
      <c r="CM217" s="76">
        <f t="shared" si="1881"/>
        <v>2035322.3092857143</v>
      </c>
      <c r="CN217" s="76">
        <f t="shared" si="1882"/>
        <v>3260646.4047058835</v>
      </c>
      <c r="CO217" s="76">
        <f t="shared" si="1883"/>
        <v>4745742.3549999995</v>
      </c>
      <c r="CP217" s="76">
        <f t="shared" si="1884"/>
        <v>4464154.4349999987</v>
      </c>
      <c r="CQ217" s="76">
        <f t="shared" si="1885"/>
        <v>3678977.7144999988</v>
      </c>
      <c r="CR217" s="76">
        <f t="shared" si="1886"/>
        <v>3515836.1442105267</v>
      </c>
      <c r="CS217" s="76">
        <f t="shared" si="1887"/>
        <v>1733531.2333333332</v>
      </c>
      <c r="CT217" s="76">
        <f t="shared" si="1888"/>
        <v>6698155.2141176471</v>
      </c>
      <c r="CU217" s="76">
        <f t="shared" si="1889"/>
        <v>6600355.041666666</v>
      </c>
      <c r="CV217" s="76">
        <f t="shared" si="1890"/>
        <v>5778844.9095000001</v>
      </c>
      <c r="CW217" s="76">
        <f t="shared" si="1891"/>
        <v>4208090.7800000012</v>
      </c>
      <c r="CX217" s="76">
        <f t="shared" si="1892"/>
        <v>5476586.6422222238</v>
      </c>
      <c r="CY217" s="76">
        <f t="shared" si="1893"/>
        <v>8574999.194285715</v>
      </c>
      <c r="CZ217" s="76">
        <f t="shared" si="1894"/>
        <v>5549430.3199999994</v>
      </c>
      <c r="DA217" s="76">
        <f t="shared" si="1895"/>
        <v>9401260.6652142908</v>
      </c>
      <c r="DB217" s="76">
        <f t="shared" si="1896"/>
        <v>9768255.3367346935</v>
      </c>
      <c r="DC217" s="76">
        <f t="shared" si="1897"/>
        <v>4679992.8571428563</v>
      </c>
      <c r="DD217" s="76">
        <f t="shared" si="1897"/>
        <v>0</v>
      </c>
      <c r="DE217" s="88">
        <f t="shared" si="1899"/>
        <v>7594787.6746755112</v>
      </c>
      <c r="DF217" s="85"/>
      <c r="DG217" s="48"/>
      <c r="EX217" s="1"/>
    </row>
    <row r="218" spans="1:154" x14ac:dyDescent="0.15">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c r="U218" s="181">
        <f t="shared" si="1898"/>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c r="BM218" s="86">
        <f t="shared" si="1900"/>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880"/>
        <v>1833945.075</v>
      </c>
      <c r="CM218" s="76">
        <f t="shared" si="1881"/>
        <v>4174081.1335714282</v>
      </c>
      <c r="CN218" s="76">
        <f t="shared" si="1882"/>
        <v>3649386.9411764708</v>
      </c>
      <c r="CO218" s="76">
        <f t="shared" si="1883"/>
        <v>4574313.3155555567</v>
      </c>
      <c r="CP218" s="76">
        <f t="shared" si="1884"/>
        <v>4172878.7061111112</v>
      </c>
      <c r="CQ218" s="76">
        <f t="shared" si="1885"/>
        <v>2727483.4949999992</v>
      </c>
      <c r="CR218" s="76">
        <f t="shared" si="1886"/>
        <v>2414064.3029411766</v>
      </c>
      <c r="CS218" s="76">
        <f t="shared" si="1887"/>
        <v>3821812.3616666663</v>
      </c>
      <c r="CT218" s="76">
        <f t="shared" si="1888"/>
        <v>6668457.3961764686</v>
      </c>
      <c r="CU218" s="76">
        <f t="shared" si="1889"/>
        <v>6027646.6622222224</v>
      </c>
      <c r="CV218" s="76">
        <f t="shared" si="1890"/>
        <v>5024864.0350000001</v>
      </c>
      <c r="CW218" s="76">
        <f t="shared" si="1891"/>
        <v>3705467.5900000012</v>
      </c>
      <c r="CX218" s="76">
        <f t="shared" si="1892"/>
        <v>4293832.8750000019</v>
      </c>
      <c r="CY218" s="76">
        <f t="shared" si="1893"/>
        <v>7171825.2701020399</v>
      </c>
      <c r="CZ218" s="76">
        <f t="shared" si="1894"/>
        <v>5869178.0817647045</v>
      </c>
      <c r="DA218" s="76">
        <f t="shared" si="1895"/>
        <v>9953624.6919642892</v>
      </c>
      <c r="DB218" s="76">
        <f t="shared" si="1896"/>
        <v>9019734.6481632646</v>
      </c>
      <c r="DC218" s="76">
        <f t="shared" si="1897"/>
        <v>3641708.5714285718</v>
      </c>
      <c r="DD218" s="76">
        <f t="shared" si="1897"/>
        <v>0</v>
      </c>
      <c r="DE218" s="88">
        <f t="shared" si="1899"/>
        <v>7131214.2526845755</v>
      </c>
      <c r="DF218" s="85"/>
      <c r="DG218" s="48"/>
      <c r="EX218" s="1"/>
    </row>
    <row r="219" spans="1:154" x14ac:dyDescent="0.15">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c r="U219" s="181">
        <f t="shared" si="1898"/>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c r="BM219" s="86">
        <f t="shared" si="1900"/>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880"/>
        <v>1153006.7857142859</v>
      </c>
      <c r="CM219" s="76">
        <f t="shared" si="1881"/>
        <v>4272228.1371428575</v>
      </c>
      <c r="CN219" s="76">
        <f t="shared" si="1882"/>
        <v>3696883.9661764721</v>
      </c>
      <c r="CO219" s="76">
        <f t="shared" si="1883"/>
        <v>4043701.5972222225</v>
      </c>
      <c r="CP219" s="76">
        <f t="shared" si="1884"/>
        <v>4002038.8916666666</v>
      </c>
      <c r="CQ219" s="76">
        <f t="shared" si="1885"/>
        <v>1593735.8083333333</v>
      </c>
      <c r="CR219" s="76">
        <f t="shared" si="1886"/>
        <v>4790715.6647058818</v>
      </c>
      <c r="CS219" s="76">
        <f t="shared" si="1887"/>
        <v>4274062.2250000006</v>
      </c>
      <c r="CT219" s="76">
        <f t="shared" si="1888"/>
        <v>6173803.2922222205</v>
      </c>
      <c r="CU219" s="76">
        <f t="shared" si="1889"/>
        <v>5332516.6374999993</v>
      </c>
      <c r="CV219" s="76">
        <f t="shared" si="1890"/>
        <v>4740731.7204999998</v>
      </c>
      <c r="CW219" s="76">
        <f t="shared" si="1891"/>
        <v>2543343.1578947366</v>
      </c>
      <c r="CX219" s="76">
        <f t="shared" si="1892"/>
        <v>6577411.933000003</v>
      </c>
      <c r="CY219" s="76">
        <f t="shared" si="1893"/>
        <v>7456962.7950340146</v>
      </c>
      <c r="CZ219" s="76">
        <f t="shared" si="1894"/>
        <v>5196653.246722688</v>
      </c>
      <c r="DA219" s="76">
        <f t="shared" si="1895"/>
        <v>8577970.3742857184</v>
      </c>
      <c r="DB219" s="76">
        <f t="shared" si="1896"/>
        <v>8345307.7551020393</v>
      </c>
      <c r="DC219" s="76">
        <f t="shared" si="1897"/>
        <v>7233395.5910357153</v>
      </c>
      <c r="DD219" s="76">
        <f t="shared" si="1897"/>
        <v>0</v>
      </c>
      <c r="DE219" s="88">
        <f t="shared" si="1899"/>
        <v>7362057.9524360346</v>
      </c>
      <c r="DF219" s="85"/>
      <c r="DG219" s="48"/>
      <c r="EX219" s="1"/>
    </row>
    <row r="220" spans="1:154" x14ac:dyDescent="0.15">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c r="U220" s="181">
        <f t="shared" si="1898"/>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c r="BM220" s="86">
        <f t="shared" si="1900"/>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880"/>
        <v>2309320.3507142859</v>
      </c>
      <c r="CM220" s="76">
        <f t="shared" si="1881"/>
        <v>4602785.1071428573</v>
      </c>
      <c r="CN220" s="76">
        <f t="shared" si="1882"/>
        <v>3819449.9647058835</v>
      </c>
      <c r="CO220" s="76">
        <f t="shared" si="1883"/>
        <v>3821100.2500000005</v>
      </c>
      <c r="CP220" s="76">
        <f t="shared" si="1884"/>
        <v>3401220.4733333332</v>
      </c>
      <c r="CQ220" s="76">
        <f t="shared" si="1885"/>
        <v>3701672.1750000003</v>
      </c>
      <c r="CR220" s="76">
        <f t="shared" si="1886"/>
        <v>4996828.7735294122</v>
      </c>
      <c r="CS220" s="76">
        <f t="shared" si="1887"/>
        <v>4321370.1333333328</v>
      </c>
      <c r="CT220" s="76">
        <f t="shared" si="1888"/>
        <v>5529029.6849999996</v>
      </c>
      <c r="CU220" s="76">
        <f t="shared" si="1889"/>
        <v>4832215.5374999996</v>
      </c>
      <c r="CV220" s="76">
        <f t="shared" si="1890"/>
        <v>3214102.2595454548</v>
      </c>
      <c r="CW220" s="76">
        <f t="shared" si="1891"/>
        <v>4567989.3663157886</v>
      </c>
      <c r="CX220" s="76">
        <f t="shared" si="1892"/>
        <v>6301789.6800000016</v>
      </c>
      <c r="CY220" s="76">
        <f t="shared" si="1893"/>
        <v>7247236.2775850324</v>
      </c>
      <c r="CZ220" s="76">
        <f t="shared" si="1894"/>
        <v>5329156.2850420158</v>
      </c>
      <c r="DA220" s="76">
        <f t="shared" si="1895"/>
        <v>7089716.2678571455</v>
      </c>
      <c r="DB220" s="76">
        <f t="shared" si="1896"/>
        <v>4539669.3877551015</v>
      </c>
      <c r="DC220" s="76">
        <f t="shared" si="1897"/>
        <v>6314871.8326870752</v>
      </c>
      <c r="DD220" s="76">
        <f t="shared" si="1897"/>
        <v>0</v>
      </c>
      <c r="DE220" s="88">
        <f t="shared" si="1899"/>
        <v>6104130.0101852734</v>
      </c>
      <c r="DF220" s="85"/>
      <c r="DG220" s="48"/>
      <c r="EX220" s="1"/>
    </row>
    <row r="221" spans="1:154" x14ac:dyDescent="0.15">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c r="U221" s="181">
        <f t="shared" si="1898"/>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c r="BM221" s="86">
        <f t="shared" si="1900"/>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880"/>
        <v>2330900.0000000005</v>
      </c>
      <c r="CM221" s="76">
        <f t="shared" si="1881"/>
        <v>3817681.8400000003</v>
      </c>
      <c r="CN221" s="76">
        <f t="shared" si="1882"/>
        <v>2699397.8188235299</v>
      </c>
      <c r="CO221" s="76">
        <f t="shared" si="1883"/>
        <v>3138667.888888889</v>
      </c>
      <c r="CP221" s="76">
        <f t="shared" si="1884"/>
        <v>1454950.0000000002</v>
      </c>
      <c r="CQ221" s="76">
        <f t="shared" si="1885"/>
        <v>3910630.6286111111</v>
      </c>
      <c r="CR221" s="76">
        <f t="shared" si="1886"/>
        <v>5103610.8014705889</v>
      </c>
      <c r="CS221" s="76">
        <f t="shared" si="1887"/>
        <v>3896094.3999999994</v>
      </c>
      <c r="CT221" s="76">
        <f t="shared" si="1888"/>
        <v>4902319.4333333336</v>
      </c>
      <c r="CU221" s="76">
        <f t="shared" si="1889"/>
        <v>3728726.7809523805</v>
      </c>
      <c r="CV221" s="76">
        <f t="shared" si="1890"/>
        <v>4471997.0954545457</v>
      </c>
      <c r="CW221" s="76">
        <f t="shared" si="1891"/>
        <v>4823760.5263157906</v>
      </c>
      <c r="CX221" s="76">
        <f t="shared" si="1892"/>
        <v>6292223.3735000025</v>
      </c>
      <c r="CY221" s="76">
        <f t="shared" si="1893"/>
        <v>6522842.6337755108</v>
      </c>
      <c r="CZ221" s="76">
        <f t="shared" si="1894"/>
        <v>3531249.6631932766</v>
      </c>
      <c r="DA221" s="76">
        <f t="shared" si="1895"/>
        <v>5620637.0068027237</v>
      </c>
      <c r="DB221" s="76">
        <f t="shared" si="1896"/>
        <v>9134599.681632651</v>
      </c>
      <c r="DC221" s="76">
        <f t="shared" si="1897"/>
        <v>6139984.2044217708</v>
      </c>
      <c r="DD221" s="76">
        <f t="shared" si="1897"/>
        <v>0</v>
      </c>
      <c r="DE221" s="88">
        <f t="shared" si="1899"/>
        <v>6189862.6379651865</v>
      </c>
      <c r="DF221" s="85"/>
      <c r="DG221" s="48"/>
      <c r="EX221" s="1"/>
    </row>
    <row r="222" spans="1:154" x14ac:dyDescent="0.15">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c r="U222" s="181">
        <f t="shared" si="1898"/>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c r="BM222" s="86">
        <f t="shared" si="1900"/>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880"/>
        <v>2669121.4285714291</v>
      </c>
      <c r="CM222" s="76">
        <f t="shared" si="1881"/>
        <v>3434223.2828571429</v>
      </c>
      <c r="CN222" s="76">
        <f t="shared" si="1882"/>
        <v>2412161.6752941185</v>
      </c>
      <c r="CO222" s="76">
        <f t="shared" si="1883"/>
        <v>1729864.2933333335</v>
      </c>
      <c r="CP222" s="76">
        <f t="shared" si="1884"/>
        <v>3193884.4000000004</v>
      </c>
      <c r="CQ222" s="76">
        <f t="shared" si="1885"/>
        <v>4139157.4663888882</v>
      </c>
      <c r="CR222" s="76">
        <f t="shared" si="1886"/>
        <v>5258427.0482352935</v>
      </c>
      <c r="CS222" s="76">
        <f t="shared" si="1887"/>
        <v>3557560.3194444445</v>
      </c>
      <c r="CT222" s="76">
        <f t="shared" si="1888"/>
        <v>4368143.5875000004</v>
      </c>
      <c r="CU222" s="76">
        <f t="shared" si="1889"/>
        <v>5558554.1085714279</v>
      </c>
      <c r="CV222" s="76">
        <f t="shared" si="1890"/>
        <v>4879234.9206818184</v>
      </c>
      <c r="CW222" s="76">
        <f t="shared" si="1891"/>
        <v>5090176.7800000012</v>
      </c>
      <c r="CX222" s="76">
        <f t="shared" si="1892"/>
        <v>5988211.785000002</v>
      </c>
      <c r="CY222" s="76">
        <f t="shared" si="1893"/>
        <v>5318290.0077551026</v>
      </c>
      <c r="CZ222" s="76">
        <f t="shared" si="1894"/>
        <v>2790313.333333333</v>
      </c>
      <c r="DA222" s="76">
        <f t="shared" si="1895"/>
        <v>8967464.3655102085</v>
      </c>
      <c r="DB222" s="76">
        <f t="shared" si="1896"/>
        <v>9212480.251836732</v>
      </c>
      <c r="DC222" s="76">
        <f t="shared" si="1897"/>
        <v>4572868.2371031754</v>
      </c>
      <c r="DD222" s="76">
        <f t="shared" si="1897"/>
        <v>0</v>
      </c>
      <c r="DE222" s="88">
        <f t="shared" si="1899"/>
        <v>6172283.2391077103</v>
      </c>
      <c r="DF222" s="85"/>
      <c r="DG222" s="48"/>
      <c r="EX222" s="1"/>
    </row>
    <row r="223" spans="1:154" x14ac:dyDescent="0.15">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c r="U223" s="181">
        <f t="shared" si="1898"/>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c r="BM223" s="86">
        <f t="shared" si="1900"/>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880"/>
        <v>2881244.4071428571</v>
      </c>
      <c r="CM223" s="76">
        <f t="shared" si="1881"/>
        <v>2987305.3628571429</v>
      </c>
      <c r="CN223" s="76">
        <f t="shared" si="1882"/>
        <v>1285827.2767857146</v>
      </c>
      <c r="CO223" s="76">
        <f t="shared" si="1883"/>
        <v>3779972.7844444448</v>
      </c>
      <c r="CP223" s="76">
        <f t="shared" si="1884"/>
        <v>3193858.5391666675</v>
      </c>
      <c r="CQ223" s="76">
        <f t="shared" si="1885"/>
        <v>4409877.55</v>
      </c>
      <c r="CR223" s="76">
        <f t="shared" si="1886"/>
        <v>4477051.1779411761</v>
      </c>
      <c r="CS223" s="76">
        <f t="shared" si="1887"/>
        <v>3086505.138888889</v>
      </c>
      <c r="CT223" s="76">
        <f t="shared" si="1888"/>
        <v>2879080.8888888885</v>
      </c>
      <c r="CU223" s="76">
        <f t="shared" si="1889"/>
        <v>5298645.5809523799</v>
      </c>
      <c r="CV223" s="76">
        <f t="shared" si="1890"/>
        <v>4947263.1477272743</v>
      </c>
      <c r="CW223" s="76">
        <f t="shared" si="1891"/>
        <v>4587603.7545000017</v>
      </c>
      <c r="CX223" s="76">
        <f t="shared" si="1892"/>
        <v>5512859.443</v>
      </c>
      <c r="CY223" s="76">
        <f t="shared" si="1893"/>
        <v>3709011.7729870137</v>
      </c>
      <c r="CZ223" s="76">
        <f t="shared" si="1894"/>
        <v>4720663.7005555555</v>
      </c>
      <c r="DA223" s="76">
        <f t="shared" si="1895"/>
        <v>8811939.1027210876</v>
      </c>
      <c r="DB223" s="76">
        <f t="shared" si="1896"/>
        <v>10133716.984347824</v>
      </c>
      <c r="DC223" s="76">
        <f t="shared" si="1897"/>
        <v>4964373.4049603185</v>
      </c>
      <c r="DD223" s="76">
        <f t="shared" si="1897"/>
        <v>0</v>
      </c>
      <c r="DE223" s="88">
        <f t="shared" si="1899"/>
        <v>6467940.9931143606</v>
      </c>
      <c r="DF223" s="85"/>
      <c r="DG223" s="48"/>
      <c r="EX223" s="1"/>
    </row>
    <row r="224" spans="1:154" x14ac:dyDescent="0.15">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c r="U224" s="181">
        <f t="shared" si="1898"/>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c r="BM224" s="86">
        <f t="shared" si="1900"/>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880"/>
        <v>2538000.4114285712</v>
      </c>
      <c r="CM224" s="76">
        <f t="shared" si="1881"/>
        <v>1450857.2978571428</v>
      </c>
      <c r="CN224" s="76">
        <f t="shared" si="1882"/>
        <v>3256524.5982142864</v>
      </c>
      <c r="CO224" s="76">
        <f t="shared" si="1883"/>
        <v>3337819.7399999998</v>
      </c>
      <c r="CP224" s="76">
        <f t="shared" si="1884"/>
        <v>3213432.77</v>
      </c>
      <c r="CQ224" s="76">
        <f t="shared" si="1885"/>
        <v>4160124.8249999997</v>
      </c>
      <c r="CR224" s="76">
        <f t="shared" si="1886"/>
        <v>3433640.9347058819</v>
      </c>
      <c r="CS224" s="76">
        <f t="shared" si="1887"/>
        <v>1865871.0666666667</v>
      </c>
      <c r="CT224" s="76">
        <f t="shared" si="1888"/>
        <v>5283293.801944444</v>
      </c>
      <c r="CU224" s="76">
        <f t="shared" si="1889"/>
        <v>5583737.0978571419</v>
      </c>
      <c r="CV224" s="76">
        <f t="shared" si="1890"/>
        <v>5064446.5831818189</v>
      </c>
      <c r="CW224" s="76">
        <f t="shared" si="1891"/>
        <v>4503019.1385000022</v>
      </c>
      <c r="CX224" s="76">
        <f t="shared" si="1892"/>
        <v>4524593.9939999999</v>
      </c>
      <c r="CY224" s="76">
        <f t="shared" si="1893"/>
        <v>6450034.9616883127</v>
      </c>
      <c r="CZ224" s="76">
        <f t="shared" si="1894"/>
        <v>4926344.4545454532</v>
      </c>
      <c r="DA224" s="76">
        <f t="shared" si="1895"/>
        <v>9838355.2054421771</v>
      </c>
      <c r="DB224" s="76">
        <f t="shared" si="1896"/>
        <v>9444819.5848136637</v>
      </c>
      <c r="DC224" s="76">
        <f t="shared" si="1897"/>
        <v>4072400.4563492076</v>
      </c>
      <c r="DD224" s="76">
        <f t="shared" si="1897"/>
        <v>0</v>
      </c>
      <c r="DE224" s="88">
        <f t="shared" si="1899"/>
        <v>6946390.9325677631</v>
      </c>
      <c r="DF224" s="85"/>
      <c r="DG224" s="48"/>
      <c r="EX224" s="1"/>
    </row>
    <row r="225" spans="1:154" x14ac:dyDescent="0.15">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c r="U225" s="181">
        <f t="shared" si="1898"/>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c r="BM225" s="86">
        <f t="shared" si="1900"/>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880"/>
        <v>1946057.1428571427</v>
      </c>
      <c r="CM225" s="76">
        <f t="shared" si="1881"/>
        <v>3449438.6453571427</v>
      </c>
      <c r="CN225" s="76">
        <f t="shared" si="1882"/>
        <v>3265116.8357142862</v>
      </c>
      <c r="CO225" s="76">
        <f t="shared" si="1883"/>
        <v>3685445.0388235291</v>
      </c>
      <c r="CP225" s="76">
        <f t="shared" si="1884"/>
        <v>3098190.0650000004</v>
      </c>
      <c r="CQ225" s="76">
        <f t="shared" si="1885"/>
        <v>3138865.3587499997</v>
      </c>
      <c r="CR225" s="76">
        <f t="shared" si="1886"/>
        <v>1911250.0000000002</v>
      </c>
      <c r="CS225" s="76">
        <f t="shared" si="1887"/>
        <v>3697101.3555555558</v>
      </c>
      <c r="CT225" s="76">
        <f t="shared" si="1888"/>
        <v>4116194.9999999991</v>
      </c>
      <c r="CU225" s="76">
        <f t="shared" si="1889"/>
        <v>5233827.7409523791</v>
      </c>
      <c r="CV225" s="76">
        <f t="shared" si="1890"/>
        <v>4840301.3863636376</v>
      </c>
      <c r="CW225" s="76">
        <f t="shared" si="1891"/>
        <v>3559969.5420000018</v>
      </c>
      <c r="CX225" s="76">
        <f t="shared" si="1892"/>
        <v>2715728.8141176472</v>
      </c>
      <c r="CY225" s="76">
        <f t="shared" si="1893"/>
        <v>5824517.7964935051</v>
      </c>
      <c r="CZ225" s="76">
        <f t="shared" si="1894"/>
        <v>5108657.2219047621</v>
      </c>
      <c r="DA225" s="76">
        <f t="shared" si="1895"/>
        <v>9525435.575340135</v>
      </c>
      <c r="DB225" s="76">
        <f t="shared" si="1896"/>
        <v>9150830.7871118002</v>
      </c>
      <c r="DC225" s="76">
        <f t="shared" si="1897"/>
        <v>2744912.6984126987</v>
      </c>
      <c r="DD225" s="76">
        <f t="shared" si="1897"/>
        <v>0</v>
      </c>
      <c r="DE225" s="88">
        <f t="shared" si="1899"/>
        <v>6470870.8158525797</v>
      </c>
      <c r="DF225" s="85"/>
      <c r="DG225" s="48"/>
      <c r="EX225" s="1"/>
    </row>
    <row r="226" spans="1:154" x14ac:dyDescent="0.15">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c r="U226" s="181">
        <f t="shared" si="1898"/>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c r="BM226" s="86">
        <f t="shared" si="1900"/>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880"/>
        <v>1263085.7142857143</v>
      </c>
      <c r="CM226" s="76">
        <f t="shared" si="1881"/>
        <v>3439504.918928571</v>
      </c>
      <c r="CN226" s="76">
        <f t="shared" si="1882"/>
        <v>3582326.8053571437</v>
      </c>
      <c r="CO226" s="76">
        <f t="shared" si="1883"/>
        <v>3302290.6058823531</v>
      </c>
      <c r="CP226" s="76">
        <f t="shared" si="1884"/>
        <v>2886187.5000000005</v>
      </c>
      <c r="CQ226" s="76">
        <f t="shared" si="1885"/>
        <v>1455927.8250000002</v>
      </c>
      <c r="CR226" s="76">
        <f t="shared" si="1886"/>
        <v>4851804.1576470593</v>
      </c>
      <c r="CS226" s="76">
        <f t="shared" si="1887"/>
        <v>3521152.4333333336</v>
      </c>
      <c r="CT226" s="76">
        <f t="shared" si="1888"/>
        <v>4495690.4591666665</v>
      </c>
      <c r="CU226" s="76">
        <f t="shared" si="1889"/>
        <v>4930165.4857142856</v>
      </c>
      <c r="CV226" s="76">
        <f t="shared" si="1890"/>
        <v>4211640.8181818193</v>
      </c>
      <c r="CW226" s="76">
        <f t="shared" si="1891"/>
        <v>2419340.5500000007</v>
      </c>
      <c r="CX226" s="76">
        <f t="shared" si="1892"/>
        <v>5238905.54</v>
      </c>
      <c r="CY226" s="76">
        <f t="shared" si="1893"/>
        <v>6129979.6777272727</v>
      </c>
      <c r="CZ226" s="76">
        <f t="shared" si="1894"/>
        <v>5064013.4992857138</v>
      </c>
      <c r="DA226" s="76">
        <f t="shared" si="1895"/>
        <v>8604389.5299659856</v>
      </c>
      <c r="DB226" s="76">
        <f t="shared" si="1896"/>
        <v>7267163.4161490668</v>
      </c>
      <c r="DC226" s="76">
        <f t="shared" si="1897"/>
        <v>5621421.7418650798</v>
      </c>
      <c r="DD226" s="76">
        <f t="shared" si="1897"/>
        <v>0</v>
      </c>
      <c r="DE226" s="88">
        <f t="shared" si="1899"/>
        <v>6537393.5729986243</v>
      </c>
      <c r="DF226" s="85"/>
      <c r="DG226" s="48"/>
      <c r="EX226" s="1"/>
    </row>
    <row r="227" spans="1:154" x14ac:dyDescent="0.15">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c r="U227" s="181">
        <f t="shared" si="1898"/>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c r="BM227" s="86">
        <f t="shared" si="1900"/>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880"/>
        <v>2439465.634285714</v>
      </c>
      <c r="CM227" s="76">
        <f t="shared" si="1881"/>
        <v>3735455.0164285707</v>
      </c>
      <c r="CN227" s="76">
        <f t="shared" si="1882"/>
        <v>3157258.5</v>
      </c>
      <c r="CO227" s="76">
        <f t="shared" si="1883"/>
        <v>3071233.2352941176</v>
      </c>
      <c r="CP227" s="76">
        <f t="shared" si="1884"/>
        <v>2439901.8750000005</v>
      </c>
      <c r="CQ227" s="76">
        <f t="shared" si="1885"/>
        <v>3871120.0621875008</v>
      </c>
      <c r="CR227" s="76">
        <f t="shared" si="1886"/>
        <v>4982552.3364705881</v>
      </c>
      <c r="CS227" s="76">
        <f t="shared" si="1887"/>
        <v>3719375.4866666677</v>
      </c>
      <c r="CT227" s="76">
        <f t="shared" si="1888"/>
        <v>4894647.1674999995</v>
      </c>
      <c r="CU227" s="76">
        <f t="shared" si="1889"/>
        <v>4236104.8380952375</v>
      </c>
      <c r="CV227" s="76">
        <f t="shared" si="1890"/>
        <v>2252913.3500000006</v>
      </c>
      <c r="CW227" s="76">
        <f t="shared" si="1891"/>
        <v>4112095.779000001</v>
      </c>
      <c r="CX227" s="76">
        <f t="shared" si="1892"/>
        <v>5169694.8211764703</v>
      </c>
      <c r="CY227" s="76">
        <f t="shared" si="1893"/>
        <v>5402107.5118506495</v>
      </c>
      <c r="CZ227" s="76">
        <f t="shared" si="1894"/>
        <v>4201476.1961904764</v>
      </c>
      <c r="DA227" s="76">
        <f t="shared" si="1895"/>
        <v>6126158.6582993185</v>
      </c>
      <c r="DB227" s="76">
        <f t="shared" si="1896"/>
        <v>3933764.4155844157</v>
      </c>
      <c r="DC227" s="76">
        <f t="shared" si="1897"/>
        <v>5325728.1911071427</v>
      </c>
      <c r="DD227" s="76">
        <f t="shared" si="1897"/>
        <v>0</v>
      </c>
      <c r="DE227" s="88">
        <f t="shared" si="1899"/>
        <v>4997846.9946063999</v>
      </c>
      <c r="DF227" s="85"/>
      <c r="DG227" s="48"/>
      <c r="EX227" s="1"/>
    </row>
    <row r="228" spans="1:154" x14ac:dyDescent="0.15">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c r="U228" s="181">
        <f t="shared" si="1898"/>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c r="BM228" s="86">
        <f t="shared" si="1900"/>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880"/>
        <v>2387263.654285714</v>
      </c>
      <c r="CM228" s="76">
        <f t="shared" si="1881"/>
        <v>3944012.1385714281</v>
      </c>
      <c r="CN228" s="76">
        <f t="shared" si="1882"/>
        <v>3249364.1599999997</v>
      </c>
      <c r="CO228" s="76">
        <f t="shared" si="1883"/>
        <v>2555831.911764706</v>
      </c>
      <c r="CP228" s="76">
        <f t="shared" si="1884"/>
        <v>1576672.9166666665</v>
      </c>
      <c r="CQ228" s="76">
        <f t="shared" si="1885"/>
        <v>4143416.2962500006</v>
      </c>
      <c r="CR228" s="76">
        <f t="shared" si="1886"/>
        <v>4569951.7111764709</v>
      </c>
      <c r="CS228" s="76">
        <f t="shared" si="1887"/>
        <v>3364728.6833333345</v>
      </c>
      <c r="CT228" s="76">
        <f t="shared" si="1888"/>
        <v>4438926.0661111102</v>
      </c>
      <c r="CU228" s="76">
        <f t="shared" si="1889"/>
        <v>2750480.7180952374</v>
      </c>
      <c r="CV228" s="76">
        <f t="shared" si="1890"/>
        <v>3925873.3475000011</v>
      </c>
      <c r="CW228" s="76">
        <f t="shared" si="1891"/>
        <v>4849211.5314285709</v>
      </c>
      <c r="CX228" s="76">
        <f t="shared" si="1892"/>
        <v>5761929.5247058822</v>
      </c>
      <c r="CY228" s="76">
        <f t="shared" si="1893"/>
        <v>4635454.2489610398</v>
      </c>
      <c r="CZ228" s="76">
        <f t="shared" si="1894"/>
        <v>3232496.2340476192</v>
      </c>
      <c r="DA228" s="76">
        <f t="shared" si="1895"/>
        <v>3642925.7142857146</v>
      </c>
      <c r="DB228" s="76">
        <f t="shared" si="1896"/>
        <v>8039780.1831818176</v>
      </c>
      <c r="DC228" s="76">
        <f t="shared" si="1897"/>
        <v>5372829.987214284</v>
      </c>
      <c r="DD228" s="76">
        <f t="shared" si="1897"/>
        <v>0</v>
      </c>
      <c r="DE228" s="88">
        <f t="shared" si="1899"/>
        <v>4984697.2735380949</v>
      </c>
      <c r="DF228" s="85"/>
      <c r="DG228" s="48"/>
      <c r="EX228" s="1"/>
    </row>
    <row r="229" spans="1:154" x14ac:dyDescent="0.15">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c r="U229" s="181">
        <f t="shared" si="1898"/>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c r="BM229" s="86">
        <f t="shared" si="1900"/>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880"/>
        <v>2393385.416666667</v>
      </c>
      <c r="CM229" s="76">
        <f t="shared" si="1881"/>
        <v>2916939.3142857142</v>
      </c>
      <c r="CN229" s="76">
        <f t="shared" si="1882"/>
        <v>2964989.9999999995</v>
      </c>
      <c r="CO229" s="76">
        <f t="shared" si="1883"/>
        <v>1575101.8023529414</v>
      </c>
      <c r="CP229" s="76">
        <f t="shared" si="1884"/>
        <v>2673723.0041666664</v>
      </c>
      <c r="CQ229" s="76">
        <f t="shared" si="1885"/>
        <v>3583342.7850000001</v>
      </c>
      <c r="CR229" s="76">
        <f t="shared" si="1886"/>
        <v>3932850.1788235288</v>
      </c>
      <c r="CS229" s="76">
        <f t="shared" si="1887"/>
        <v>3458442.9450000008</v>
      </c>
      <c r="CT229" s="76">
        <f t="shared" si="1888"/>
        <v>3710414.7366666659</v>
      </c>
      <c r="CU229" s="76">
        <f t="shared" si="1889"/>
        <v>4230453.0857142853</v>
      </c>
      <c r="CV229" s="76">
        <f t="shared" si="1890"/>
        <v>3662641.0280000004</v>
      </c>
      <c r="CW229" s="76">
        <f t="shared" si="1891"/>
        <v>4436029.6852380959</v>
      </c>
      <c r="CX229" s="76">
        <f t="shared" si="1892"/>
        <v>5987979.0558823524</v>
      </c>
      <c r="CY229" s="76">
        <f t="shared" si="1893"/>
        <v>4044188.9192532473</v>
      </c>
      <c r="CZ229" s="76">
        <f t="shared" si="1894"/>
        <v>2336285.7142857141</v>
      </c>
      <c r="DA229" s="76">
        <f t="shared" si="1895"/>
        <v>8189767.0885714293</v>
      </c>
      <c r="DB229" s="76">
        <f t="shared" si="1896"/>
        <v>8085740.3245578222</v>
      </c>
      <c r="DC229" s="76">
        <f t="shared" si="1897"/>
        <v>6213911.9323129244</v>
      </c>
      <c r="DD229" s="76">
        <f t="shared" si="1897"/>
        <v>0</v>
      </c>
      <c r="DE229" s="88">
        <f t="shared" si="1899"/>
        <v>5773978.7957962276</v>
      </c>
      <c r="DF229" s="85"/>
      <c r="DG229" s="48"/>
      <c r="EX229" s="1"/>
    </row>
    <row r="230" spans="1:154" x14ac:dyDescent="0.15">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c r="U230" s="181">
        <f t="shared" si="1898"/>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c r="BM230" s="86">
        <f t="shared" si="1900"/>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880"/>
        <v>2290741.6875</v>
      </c>
      <c r="CM230" s="76">
        <f t="shared" si="1881"/>
        <v>1939618.9314285712</v>
      </c>
      <c r="CN230" s="76">
        <f t="shared" si="1882"/>
        <v>1654958.5714285721</v>
      </c>
      <c r="CO230" s="76">
        <f t="shared" si="1883"/>
        <v>3685597.4423529413</v>
      </c>
      <c r="CP230" s="76">
        <f t="shared" si="1884"/>
        <v>2905455.055555555</v>
      </c>
      <c r="CQ230" s="76">
        <f t="shared" si="1885"/>
        <v>3810978.0393750002</v>
      </c>
      <c r="CR230" s="76">
        <f t="shared" si="1886"/>
        <v>3711146.1538235284</v>
      </c>
      <c r="CS230" s="76">
        <f t="shared" si="1887"/>
        <v>2545690.808333334</v>
      </c>
      <c r="CT230" s="76">
        <f t="shared" si="1888"/>
        <v>2266697.5499999998</v>
      </c>
      <c r="CU230" s="76">
        <f t="shared" si="1889"/>
        <v>4358104.8852380933</v>
      </c>
      <c r="CV230" s="76">
        <f t="shared" si="1890"/>
        <v>3844801.432</v>
      </c>
      <c r="CW230" s="76">
        <f t="shared" si="1891"/>
        <v>4500357.7480952395</v>
      </c>
      <c r="CX230" s="76">
        <f t="shared" si="1892"/>
        <v>5774972.666666667</v>
      </c>
      <c r="CY230" s="76">
        <f t="shared" si="1893"/>
        <v>2230092.6463636365</v>
      </c>
      <c r="CZ230" s="76">
        <f t="shared" si="1894"/>
        <v>4102330.7619047612</v>
      </c>
      <c r="DA230" s="76">
        <f t="shared" si="1895"/>
        <v>7774238.5218367353</v>
      </c>
      <c r="DB230" s="76">
        <f t="shared" si="1896"/>
        <v>8103789.2591836732</v>
      </c>
      <c r="DC230" s="76">
        <f t="shared" si="1897"/>
        <v>5953751.4509523781</v>
      </c>
      <c r="DD230" s="76">
        <f t="shared" si="1897"/>
        <v>0</v>
      </c>
      <c r="DE230" s="88">
        <f t="shared" si="1899"/>
        <v>5632840.5280482369</v>
      </c>
      <c r="DF230" s="85"/>
      <c r="DG230" s="48"/>
      <c r="EX230" s="1"/>
    </row>
    <row r="231" spans="1:154" x14ac:dyDescent="0.15">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c r="U231" s="181">
        <f t="shared" si="1898"/>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c r="BM231" s="86">
        <f t="shared" si="1900"/>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880"/>
        <v>2017166.6666666667</v>
      </c>
      <c r="CM231" s="76">
        <f t="shared" si="1881"/>
        <v>1070203.3499999999</v>
      </c>
      <c r="CN231" s="76">
        <f t="shared" si="1882"/>
        <v>3003636.3171428582</v>
      </c>
      <c r="CO231" s="76">
        <f t="shared" si="1883"/>
        <v>3203429.8067647056</v>
      </c>
      <c r="CP231" s="76">
        <f t="shared" si="1884"/>
        <v>2606547.5223529413</v>
      </c>
      <c r="CQ231" s="76">
        <f t="shared" si="1885"/>
        <v>3448413.0343749998</v>
      </c>
      <c r="CR231" s="76">
        <f t="shared" si="1886"/>
        <v>2973191.8676470579</v>
      </c>
      <c r="CS231" s="76">
        <f t="shared" si="1887"/>
        <v>1392172.444444445</v>
      </c>
      <c r="CT231" s="76">
        <f t="shared" si="1888"/>
        <v>4233686.892</v>
      </c>
      <c r="CU231" s="76">
        <f t="shared" si="1889"/>
        <v>5231346.1821428556</v>
      </c>
      <c r="CV231" s="76">
        <f t="shared" si="1890"/>
        <v>3342456.25</v>
      </c>
      <c r="CW231" s="76">
        <f t="shared" si="1891"/>
        <v>4042354.0114285722</v>
      </c>
      <c r="CX231" s="76">
        <f t="shared" si="1892"/>
        <v>4559491.7333333334</v>
      </c>
      <c r="CY231" s="76">
        <f t="shared" si="1893"/>
        <v>4739779.7242207788</v>
      </c>
      <c r="CZ231" s="76">
        <f t="shared" si="1894"/>
        <v>3991623.8485714281</v>
      </c>
      <c r="DA231" s="76">
        <f t="shared" si="1895"/>
        <v>8273712.7625850327</v>
      </c>
      <c r="DB231" s="76">
        <f t="shared" si="1896"/>
        <v>8815547.9975510202</v>
      </c>
      <c r="DC231" s="76">
        <f t="shared" si="1897"/>
        <v>4848280.9523809506</v>
      </c>
      <c r="DD231" s="76">
        <f t="shared" si="1897"/>
        <v>0</v>
      </c>
      <c r="DE231" s="88">
        <f t="shared" si="1899"/>
        <v>6133789.0570618417</v>
      </c>
      <c r="DF231" s="85"/>
      <c r="DG231" s="48"/>
      <c r="EX231" s="1"/>
    </row>
    <row r="232" spans="1:154" x14ac:dyDescent="0.15">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c r="U232" s="181">
        <f t="shared" si="1898"/>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c r="BM232" s="86">
        <f t="shared" si="1900"/>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880"/>
        <v>1443715</v>
      </c>
      <c r="CM232" s="76">
        <f t="shared" si="1881"/>
        <v>2474400.1162499995</v>
      </c>
      <c r="CN232" s="76">
        <f t="shared" si="1882"/>
        <v>2828325.0666666678</v>
      </c>
      <c r="CO232" s="76">
        <f t="shared" si="1883"/>
        <v>3147714.601764706</v>
      </c>
      <c r="CP232" s="76">
        <f t="shared" si="1884"/>
        <v>2853370.6241176473</v>
      </c>
      <c r="CQ232" s="76">
        <f t="shared" si="1885"/>
        <v>1968992.4</v>
      </c>
      <c r="CR232" s="76">
        <f t="shared" si="1886"/>
        <v>1282341.1858823528</v>
      </c>
      <c r="CS232" s="76">
        <f t="shared" si="1887"/>
        <v>3567598.7200000011</v>
      </c>
      <c r="CT232" s="76">
        <f t="shared" si="1888"/>
        <v>4481985.3800000008</v>
      </c>
      <c r="CU232" s="76">
        <f t="shared" si="1889"/>
        <v>5109846.7666666657</v>
      </c>
      <c r="CV232" s="76">
        <f t="shared" si="1890"/>
        <v>3806160.7410000004</v>
      </c>
      <c r="CW232" s="76">
        <f t="shared" si="1891"/>
        <v>3588519.2571428581</v>
      </c>
      <c r="CX232" s="76">
        <f t="shared" si="1892"/>
        <v>2776001.1482352945</v>
      </c>
      <c r="CY232" s="76">
        <f t="shared" si="1893"/>
        <v>4533036.537744361</v>
      </c>
      <c r="CZ232" s="76">
        <f t="shared" si="1894"/>
        <v>4027077.3085714276</v>
      </c>
      <c r="DA232" s="76">
        <f t="shared" si="1895"/>
        <v>8411797.7182653043</v>
      </c>
      <c r="DB232" s="76">
        <f t="shared" si="1896"/>
        <v>7853196.1644805204</v>
      </c>
      <c r="DC232" s="76">
        <f t="shared" si="1897"/>
        <v>2782873.4693877553</v>
      </c>
      <c r="DD232" s="76">
        <f t="shared" si="1897"/>
        <v>0</v>
      </c>
      <c r="DE232" s="88">
        <f t="shared" si="1899"/>
        <v>5521596.2396898735</v>
      </c>
      <c r="DF232" s="85"/>
      <c r="DG232" s="48"/>
      <c r="EX232" s="1"/>
    </row>
    <row r="233" spans="1:154" x14ac:dyDescent="0.15">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c r="U233" s="181">
        <f t="shared" si="1898"/>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c r="BM233" s="86">
        <f t="shared" si="1900"/>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880"/>
        <v>895166.66666666674</v>
      </c>
      <c r="CM233" s="76">
        <f t="shared" si="1881"/>
        <v>3232857.2919999999</v>
      </c>
      <c r="CN233" s="76">
        <f t="shared" si="1882"/>
        <v>2777629.1583333337</v>
      </c>
      <c r="CO233" s="76">
        <f t="shared" si="1883"/>
        <v>3727090.7300000014</v>
      </c>
      <c r="CP233" s="76">
        <f t="shared" si="1884"/>
        <v>2270944.1797058824</v>
      </c>
      <c r="CQ233" s="76">
        <f t="shared" si="1885"/>
        <v>1083166.0546874998</v>
      </c>
      <c r="CR233" s="76">
        <f t="shared" si="1886"/>
        <v>3499145.4964705883</v>
      </c>
      <c r="CS233" s="76">
        <f t="shared" si="1887"/>
        <v>3765466.6500000013</v>
      </c>
      <c r="CT233" s="76">
        <f t="shared" si="1888"/>
        <v>4463145.307500001</v>
      </c>
      <c r="CU233" s="76">
        <f t="shared" si="1889"/>
        <v>4525546.6208333327</v>
      </c>
      <c r="CV233" s="76">
        <f t="shared" si="1890"/>
        <v>3308891.4540000004</v>
      </c>
      <c r="CW233" s="76">
        <f t="shared" si="1891"/>
        <v>2642658.2857142854</v>
      </c>
      <c r="CX233" s="76">
        <f t="shared" si="1892"/>
        <v>5630039.5435294127</v>
      </c>
      <c r="CY233" s="76">
        <f t="shared" si="1893"/>
        <v>4392879.9999999991</v>
      </c>
      <c r="CZ233" s="76">
        <f t="shared" si="1894"/>
        <v>4225326.3038095236</v>
      </c>
      <c r="DA233" s="76">
        <f t="shared" si="1895"/>
        <v>7124980.0176190473</v>
      </c>
      <c r="DB233" s="76">
        <f t="shared" si="1896"/>
        <v>6857469.5779220788</v>
      </c>
      <c r="DC233" s="76">
        <f t="shared" si="1897"/>
        <v>5261691.2840816323</v>
      </c>
      <c r="DD233" s="76">
        <f t="shared" si="1897"/>
        <v>0</v>
      </c>
      <c r="DE233" s="88">
        <f t="shared" si="1899"/>
        <v>5572469.4366864562</v>
      </c>
      <c r="DF233" s="85"/>
      <c r="DG233" s="48"/>
      <c r="EX233" s="1"/>
    </row>
    <row r="234" spans="1:154" x14ac:dyDescent="0.15">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c r="U234" s="181">
        <f t="shared" si="1898"/>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c r="BM234" s="86">
        <f t="shared" si="1900"/>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880"/>
        <v>1611300.0000000002</v>
      </c>
      <c r="CM234" s="76">
        <f t="shared" si="1881"/>
        <v>3507247.4399999995</v>
      </c>
      <c r="CN234" s="76">
        <f t="shared" si="1882"/>
        <v>2625826.8000000003</v>
      </c>
      <c r="CO234" s="76">
        <f t="shared" si="1883"/>
        <v>3303145.7523529408</v>
      </c>
      <c r="CP234" s="76">
        <f t="shared" si="1884"/>
        <v>1875165.0564705883</v>
      </c>
      <c r="CQ234" s="76">
        <f t="shared" si="1885"/>
        <v>3414986.6953124995</v>
      </c>
      <c r="CR234" s="76">
        <f t="shared" si="1886"/>
        <v>3993336.0442857146</v>
      </c>
      <c r="CS234" s="76">
        <f t="shared" si="1887"/>
        <v>3387009.4833333339</v>
      </c>
      <c r="CT234" s="76">
        <f t="shared" si="1888"/>
        <v>4086118.6985294125</v>
      </c>
      <c r="CU234" s="76">
        <f t="shared" si="1889"/>
        <v>3404076.4666666663</v>
      </c>
      <c r="CV234" s="76">
        <f t="shared" si="1890"/>
        <v>2276200.4850000008</v>
      </c>
      <c r="CW234" s="76">
        <f t="shared" si="1891"/>
        <v>4546882.0571428565</v>
      </c>
      <c r="CX234" s="76">
        <f t="shared" si="1892"/>
        <v>5474217.0494117662</v>
      </c>
      <c r="CY234" s="76">
        <f t="shared" si="1893"/>
        <v>4564222.1408333331</v>
      </c>
      <c r="CZ234" s="76">
        <f t="shared" si="1894"/>
        <v>3933804.0550000002</v>
      </c>
      <c r="DA234" s="76">
        <f t="shared" si="1895"/>
        <v>5036309.2261904767</v>
      </c>
      <c r="DB234" s="76">
        <f t="shared" si="1896"/>
        <v>3584536.1038961043</v>
      </c>
      <c r="DC234" s="76">
        <f t="shared" si="1897"/>
        <v>5918573.3523809509</v>
      </c>
      <c r="DD234" s="76">
        <f t="shared" si="1897"/>
        <v>0</v>
      </c>
      <c r="DE234" s="88">
        <f t="shared" si="1899"/>
        <v>4607488.9756601732</v>
      </c>
      <c r="DF234" s="85"/>
      <c r="DG234" s="48"/>
      <c r="EX234" s="1"/>
    </row>
    <row r="235" spans="1:154" x14ac:dyDescent="0.15">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c r="U235" s="181">
        <f t="shared" si="1898"/>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c r="BM235" s="86">
        <f t="shared" si="1900"/>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880"/>
        <v>1651916.15</v>
      </c>
      <c r="CM235" s="76">
        <f t="shared" si="1881"/>
        <v>3708695.154285715</v>
      </c>
      <c r="CN235" s="76">
        <f t="shared" si="1882"/>
        <v>2616444.8099999996</v>
      </c>
      <c r="CO235" s="76">
        <f t="shared" si="1883"/>
        <v>2660022.0723529411</v>
      </c>
      <c r="CP235" s="76">
        <f t="shared" si="1884"/>
        <v>872559.72222222236</v>
      </c>
      <c r="CQ235" s="76">
        <f t="shared" si="1885"/>
        <v>3331719.2562499992</v>
      </c>
      <c r="CR235" s="76">
        <f t="shared" si="1886"/>
        <v>4186604.0366666676</v>
      </c>
      <c r="CS235" s="76">
        <f t="shared" si="1887"/>
        <v>3488616.8750000009</v>
      </c>
      <c r="CT235" s="76">
        <f t="shared" si="1888"/>
        <v>3990351.7399999988</v>
      </c>
      <c r="CU235" s="76">
        <f t="shared" si="1889"/>
        <v>2574314.0638888888</v>
      </c>
      <c r="CV235" s="76">
        <f t="shared" si="1890"/>
        <v>3367140.8875000011</v>
      </c>
      <c r="CW235" s="76">
        <f t="shared" si="1891"/>
        <v>4761804.4466666672</v>
      </c>
      <c r="CX235" s="76">
        <f t="shared" si="1892"/>
        <v>5584402.5129411751</v>
      </c>
      <c r="CY235" s="76">
        <f t="shared" si="1893"/>
        <v>4715619.4788888888</v>
      </c>
      <c r="CZ235" s="76">
        <f t="shared" si="1894"/>
        <v>3172231.7050000001</v>
      </c>
      <c r="DA235" s="76">
        <f t="shared" si="1895"/>
        <v>2657777.777777778</v>
      </c>
      <c r="DB235" s="76">
        <f t="shared" si="1896"/>
        <v>7721404.2514285715</v>
      </c>
      <c r="DC235" s="76">
        <f t="shared" si="1897"/>
        <v>6201760.2423809515</v>
      </c>
      <c r="DD235" s="76">
        <f t="shared" si="1897"/>
        <v>0</v>
      </c>
      <c r="DE235" s="88">
        <f t="shared" si="1899"/>
        <v>4893758.6910952376</v>
      </c>
      <c r="DF235" s="85"/>
      <c r="DG235" s="48"/>
      <c r="EX235" s="1"/>
    </row>
    <row r="236" spans="1:154" x14ac:dyDescent="0.15">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c r="U236" s="181">
        <f t="shared" si="1898"/>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c r="BM236" s="86">
        <f t="shared" si="1900"/>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880"/>
        <v>1913166.6950000003</v>
      </c>
      <c r="CM236" s="76">
        <f t="shared" si="1881"/>
        <v>3078337.77</v>
      </c>
      <c r="CN236" s="76">
        <f t="shared" si="1882"/>
        <v>2093797.8239999998</v>
      </c>
      <c r="CO236" s="76">
        <f t="shared" si="1883"/>
        <v>1407168.9999999995</v>
      </c>
      <c r="CP236" s="76">
        <f t="shared" si="1884"/>
        <v>2130615.2022222225</v>
      </c>
      <c r="CQ236" s="76">
        <f t="shared" si="1885"/>
        <v>3372077.0840624995</v>
      </c>
      <c r="CR236" s="76">
        <f t="shared" si="1886"/>
        <v>4278846.3391666664</v>
      </c>
      <c r="CS236" s="76">
        <f t="shared" si="1887"/>
        <v>3368139.7750000008</v>
      </c>
      <c r="CT236" s="76">
        <f t="shared" si="1888"/>
        <v>3455150.0855555544</v>
      </c>
      <c r="CU236" s="76">
        <f t="shared" si="1889"/>
        <v>4120577.2822222221</v>
      </c>
      <c r="CV236" s="76">
        <f t="shared" si="1890"/>
        <v>3612571.8176470594</v>
      </c>
      <c r="CW236" s="76">
        <f t="shared" si="1891"/>
        <v>4808477.864285714</v>
      </c>
      <c r="CX236" s="76">
        <f t="shared" si="1892"/>
        <v>5227995.3064705869</v>
      </c>
      <c r="CY236" s="76">
        <f t="shared" si="1893"/>
        <v>3873183.978333333</v>
      </c>
      <c r="CZ236" s="76">
        <f t="shared" si="1894"/>
        <v>2156761.9047619044</v>
      </c>
      <c r="DA236" s="76">
        <f t="shared" si="1895"/>
        <v>7539004.2000000011</v>
      </c>
      <c r="DB236" s="76">
        <f t="shared" si="1896"/>
        <v>8400120.6519172937</v>
      </c>
      <c r="DC236" s="76">
        <f t="shared" si="1897"/>
        <v>5473763.7485714275</v>
      </c>
      <c r="DD236" s="76">
        <f t="shared" si="1897"/>
        <v>0</v>
      </c>
      <c r="DE236" s="88">
        <f t="shared" si="1899"/>
        <v>5488566.8967167912</v>
      </c>
      <c r="DF236" s="85"/>
      <c r="DG236" s="48"/>
      <c r="EX236" s="1"/>
    </row>
    <row r="237" spans="1:154" x14ac:dyDescent="0.15">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c r="U237" s="181">
        <f t="shared" si="1898"/>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c r="BM237" s="86">
        <f t="shared" si="1900"/>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880"/>
        <v>1869292.7999999996</v>
      </c>
      <c r="CM237" s="76">
        <f t="shared" si="1881"/>
        <v>2521311.4285714286</v>
      </c>
      <c r="CN237" s="76">
        <f t="shared" si="1882"/>
        <v>1060691.0000000002</v>
      </c>
      <c r="CO237" s="76">
        <f t="shared" si="1883"/>
        <v>2934180.8109999988</v>
      </c>
      <c r="CP237" s="76">
        <f t="shared" si="1884"/>
        <v>2465834.9317647056</v>
      </c>
      <c r="CQ237" s="76">
        <f t="shared" si="1885"/>
        <v>3537407.591874999</v>
      </c>
      <c r="CR237" s="76">
        <f t="shared" si="1886"/>
        <v>3654046.5866666669</v>
      </c>
      <c r="CS237" s="76">
        <f t="shared" si="1887"/>
        <v>2838284.5652777781</v>
      </c>
      <c r="CT237" s="76">
        <f t="shared" si="1888"/>
        <v>2254021.0444444441</v>
      </c>
      <c r="CU237" s="76">
        <f t="shared" si="1889"/>
        <v>4130890.36</v>
      </c>
      <c r="CV237" s="76">
        <f t="shared" si="1890"/>
        <v>4055552.7941176482</v>
      </c>
      <c r="CW237" s="76">
        <f t="shared" si="1891"/>
        <v>5331807.6057142848</v>
      </c>
      <c r="CX237" s="76">
        <f t="shared" si="1892"/>
        <v>5349345.7155555552</v>
      </c>
      <c r="CY237" s="76">
        <f t="shared" si="1893"/>
        <v>2322472.9550000001</v>
      </c>
      <c r="CZ237" s="76">
        <f t="shared" si="1894"/>
        <v>4332037.9761904757</v>
      </c>
      <c r="DA237" s="76">
        <f t="shared" si="1895"/>
        <v>8011373.8857142851</v>
      </c>
      <c r="DB237" s="76">
        <f t="shared" si="1896"/>
        <v>8630951.546571428</v>
      </c>
      <c r="DC237" s="76">
        <f t="shared" si="1897"/>
        <v>6488763.697777777</v>
      </c>
      <c r="DD237" s="76">
        <f t="shared" si="1897"/>
        <v>0</v>
      </c>
      <c r="DE237" s="88">
        <f t="shared" si="1899"/>
        <v>5957120.0122507932</v>
      </c>
      <c r="DF237" s="85"/>
      <c r="DG237" s="48"/>
      <c r="EX237" s="1"/>
    </row>
    <row r="238" spans="1:154" x14ac:dyDescent="0.15">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c r="U238" s="181">
        <f t="shared" si="1898"/>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c r="BM238" s="86">
        <f t="shared" si="1900"/>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880"/>
        <v>1492310.9333333331</v>
      </c>
      <c r="CM238" s="76">
        <f t="shared" si="1881"/>
        <v>1323031.8</v>
      </c>
      <c r="CN238" s="76">
        <f t="shared" si="1882"/>
        <v>2679167.833333334</v>
      </c>
      <c r="CO238" s="76">
        <f t="shared" si="1883"/>
        <v>3153436.1880000001</v>
      </c>
      <c r="CP238" s="76">
        <f t="shared" si="1884"/>
        <v>2669796.9699999997</v>
      </c>
      <c r="CQ238" s="76">
        <f t="shared" si="1885"/>
        <v>3213101.3799999994</v>
      </c>
      <c r="CR238" s="76">
        <f t="shared" si="1886"/>
        <v>3375178.1066666665</v>
      </c>
      <c r="CS238" s="76">
        <f t="shared" si="1887"/>
        <v>1759163.9000000001</v>
      </c>
      <c r="CT238" s="76">
        <f t="shared" si="1888"/>
        <v>3661361.8097222215</v>
      </c>
      <c r="CU238" s="76">
        <f t="shared" si="1889"/>
        <v>4260684.2488888884</v>
      </c>
      <c r="CV238" s="76">
        <f t="shared" si="1890"/>
        <v>5111732.3</v>
      </c>
      <c r="CW238" s="76">
        <f t="shared" si="1891"/>
        <v>4610283.2914285716</v>
      </c>
      <c r="CX238" s="76">
        <f t="shared" si="1892"/>
        <v>4761189.433888888</v>
      </c>
      <c r="CY238" s="76">
        <f t="shared" si="1893"/>
        <v>5235741.0285714287</v>
      </c>
      <c r="CZ238" s="76">
        <f t="shared" si="1894"/>
        <v>4286969.0821428569</v>
      </c>
      <c r="DA238" s="76">
        <f t="shared" si="1895"/>
        <v>7929116.3504761895</v>
      </c>
      <c r="DB238" s="76">
        <f t="shared" si="1896"/>
        <v>8192491.6184999999</v>
      </c>
      <c r="DC238" s="76">
        <f t="shared" si="1897"/>
        <v>5306326.666666666</v>
      </c>
      <c r="DD238" s="76">
        <f t="shared" si="1897"/>
        <v>0</v>
      </c>
      <c r="DE238" s="88">
        <f t="shared" si="1899"/>
        <v>6190128.9492714284</v>
      </c>
      <c r="DF238" s="85"/>
      <c r="DG238" s="48"/>
      <c r="EX238" s="1"/>
    </row>
    <row r="239" spans="1:154" x14ac:dyDescent="0.15">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c r="U239" s="181">
        <f t="shared" si="1898"/>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c r="BM239" s="86">
        <f t="shared" si="1900"/>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880"/>
        <v>1204514.1333333331</v>
      </c>
      <c r="CM239" s="76">
        <f t="shared" si="1881"/>
        <v>3490656.8829999999</v>
      </c>
      <c r="CN239" s="76">
        <f t="shared" si="1882"/>
        <v>2748014.3366666674</v>
      </c>
      <c r="CO239" s="76">
        <f t="shared" si="1883"/>
        <v>3049647.4813333331</v>
      </c>
      <c r="CP239" s="76">
        <f t="shared" si="1884"/>
        <v>2801373.7538888892</v>
      </c>
      <c r="CQ239" s="76">
        <f t="shared" si="1885"/>
        <v>2734570.1106249993</v>
      </c>
      <c r="CR239" s="76">
        <f t="shared" si="1886"/>
        <v>1795291.361111111</v>
      </c>
      <c r="CS239" s="76">
        <f t="shared" si="1887"/>
        <v>3483850.5</v>
      </c>
      <c r="CT239" s="76">
        <f t="shared" si="1888"/>
        <v>3657481.3088888894</v>
      </c>
      <c r="CU239" s="76">
        <f t="shared" si="1889"/>
        <v>4934401.9316666666</v>
      </c>
      <c r="CV239" s="76">
        <f t="shared" si="1890"/>
        <v>4744873.9694999978</v>
      </c>
      <c r="CW239" s="76">
        <f t="shared" si="1891"/>
        <v>3902731.4438095237</v>
      </c>
      <c r="CX239" s="76">
        <f t="shared" si="1892"/>
        <v>2935593.4377777781</v>
      </c>
      <c r="CY239" s="76">
        <f t="shared" si="1893"/>
        <v>5122027.1263888888</v>
      </c>
      <c r="CZ239" s="76">
        <f t="shared" si="1894"/>
        <v>4152802.898333333</v>
      </c>
      <c r="DA239" s="76">
        <f t="shared" si="1895"/>
        <v>7474349.0825396813</v>
      </c>
      <c r="DB239" s="76">
        <f t="shared" si="1896"/>
        <v>7783854.9211428566</v>
      </c>
      <c r="DC239" s="76">
        <f t="shared" si="1897"/>
        <v>2977771.4285714277</v>
      </c>
      <c r="DD239" s="76">
        <f t="shared" si="1897"/>
        <v>0</v>
      </c>
      <c r="DE239" s="88">
        <f t="shared" si="1899"/>
        <v>5502161.0913952384</v>
      </c>
      <c r="DF239" s="85"/>
      <c r="DG239" s="48"/>
      <c r="EX239" s="1"/>
    </row>
    <row r="240" spans="1:154" x14ac:dyDescent="0.15">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c r="U240" s="181">
        <f t="shared" si="1898"/>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c r="BM240" s="86">
        <f t="shared" si="1900"/>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880"/>
        <v>660325.33333333337</v>
      </c>
      <c r="CM240" s="76">
        <f t="shared" si="1881"/>
        <v>3348040.5933333328</v>
      </c>
      <c r="CN240" s="76">
        <f t="shared" si="1882"/>
        <v>2437559.7333333339</v>
      </c>
      <c r="CO240" s="76">
        <f t="shared" si="1883"/>
        <v>3239145.9853333333</v>
      </c>
      <c r="CP240" s="76">
        <f t="shared" si="1884"/>
        <v>2816153.0733333332</v>
      </c>
      <c r="CQ240" s="76">
        <f t="shared" si="1885"/>
        <v>1230223.4000000001</v>
      </c>
      <c r="CR240" s="76">
        <f t="shared" si="1886"/>
        <v>4389588.6527777771</v>
      </c>
      <c r="CS240" s="76">
        <f t="shared" si="1887"/>
        <v>3555215.2638888895</v>
      </c>
      <c r="CT240" s="76">
        <f t="shared" si="1888"/>
        <v>3470333.9083333337</v>
      </c>
      <c r="CU240" s="76">
        <f t="shared" si="1889"/>
        <v>4343360.7291666679</v>
      </c>
      <c r="CV240" s="76">
        <f t="shared" si="1890"/>
        <v>4023756.5999999982</v>
      </c>
      <c r="CW240" s="76">
        <f t="shared" si="1891"/>
        <v>2066978.555555556</v>
      </c>
      <c r="CX240" s="76">
        <f t="shared" si="1892"/>
        <v>5727196.2094444446</v>
      </c>
      <c r="CY240" s="76">
        <f t="shared" si="1893"/>
        <v>5887655.7086111112</v>
      </c>
      <c r="CZ240" s="76">
        <f t="shared" si="1894"/>
        <v>3976220.952380952</v>
      </c>
      <c r="DA240" s="76">
        <f t="shared" si="1895"/>
        <v>7308848.8071848731</v>
      </c>
      <c r="DB240" s="76">
        <f t="shared" si="1896"/>
        <v>6819071.9999999991</v>
      </c>
      <c r="DC240" s="76">
        <f t="shared" si="1897"/>
        <v>6551922.4858730147</v>
      </c>
      <c r="DD240" s="76">
        <f t="shared" si="1897"/>
        <v>0</v>
      </c>
      <c r="DE240" s="88">
        <f t="shared" si="1899"/>
        <v>6108743.9908099901</v>
      </c>
      <c r="DF240" s="85"/>
      <c r="DG240" s="48"/>
      <c r="EX240" s="1"/>
    </row>
    <row r="241" spans="1:154" x14ac:dyDescent="0.15">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c r="U241" s="181">
        <f t="shared" si="1898"/>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c r="BM241" s="86">
        <f t="shared" si="1900"/>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880"/>
        <v>1607066.6666666667</v>
      </c>
      <c r="CM241" s="76">
        <f t="shared" si="1881"/>
        <v>3423785.6250000005</v>
      </c>
      <c r="CN241" s="76">
        <f t="shared" si="1882"/>
        <v>2787314.933333334</v>
      </c>
      <c r="CO241" s="76">
        <f t="shared" si="1883"/>
        <v>2602852.078666667</v>
      </c>
      <c r="CP241" s="76">
        <f t="shared" si="1884"/>
        <v>2328150.2016666667</v>
      </c>
      <c r="CQ241" s="76">
        <f t="shared" si="1885"/>
        <v>3342830.143333334</v>
      </c>
      <c r="CR241" s="76">
        <f t="shared" si="1886"/>
        <v>4484467.7849999992</v>
      </c>
      <c r="CS241" s="76">
        <f t="shared" si="1887"/>
        <v>3105090.1555555565</v>
      </c>
      <c r="CT241" s="76">
        <f t="shared" si="1888"/>
        <v>3825703.335</v>
      </c>
      <c r="CU241" s="76">
        <f t="shared" si="1889"/>
        <v>3438255.3333333344</v>
      </c>
      <c r="CV241" s="76">
        <f t="shared" si="1890"/>
        <v>2448729.5394736836</v>
      </c>
      <c r="CW241" s="76">
        <f t="shared" si="1891"/>
        <v>4318804.2666666675</v>
      </c>
      <c r="CX241" s="76">
        <f t="shared" si="1892"/>
        <v>5507018.6994444449</v>
      </c>
      <c r="CY241" s="76">
        <f t="shared" si="1893"/>
        <v>5596884.584999999</v>
      </c>
      <c r="CZ241" s="76">
        <f t="shared" si="1894"/>
        <v>3823888.8061111108</v>
      </c>
      <c r="DA241" s="76">
        <f t="shared" si="1895"/>
        <v>5433707.4075630251</v>
      </c>
      <c r="DB241" s="76">
        <f t="shared" si="1896"/>
        <v>4400896.8571428582</v>
      </c>
      <c r="DC241" s="76">
        <f t="shared" si="1897"/>
        <v>6616320.1825396828</v>
      </c>
      <c r="DD241" s="76">
        <f t="shared" si="1897"/>
        <v>0</v>
      </c>
      <c r="DE241" s="88">
        <f t="shared" si="1899"/>
        <v>5174339.5676713353</v>
      </c>
      <c r="DF241" s="85"/>
      <c r="DG241" s="48"/>
      <c r="EX241" s="1"/>
    </row>
    <row r="242" spans="1:154" x14ac:dyDescent="0.15">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c r="U242" s="181">
        <f t="shared" si="1898"/>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c r="BM242" s="86">
        <f t="shared" si="1900"/>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880"/>
        <v>1551936.9955555557</v>
      </c>
      <c r="CM242" s="76">
        <f t="shared" si="1881"/>
        <v>3000515.6250000005</v>
      </c>
      <c r="CN242" s="76">
        <f t="shared" si="1882"/>
        <v>2582007</v>
      </c>
      <c r="CO242" s="76">
        <f t="shared" si="1883"/>
        <v>2447095.5253333338</v>
      </c>
      <c r="CP242" s="76">
        <f t="shared" si="1884"/>
        <v>880193.99111111113</v>
      </c>
      <c r="CQ242" s="76">
        <f t="shared" si="1885"/>
        <v>3661537.0373333329</v>
      </c>
      <c r="CR242" s="76">
        <f t="shared" si="1886"/>
        <v>4275322.4169444442</v>
      </c>
      <c r="CS242" s="76">
        <f t="shared" si="1887"/>
        <v>3280410.9622222218</v>
      </c>
      <c r="CT242" s="76">
        <f t="shared" si="1888"/>
        <v>3776743.2909374987</v>
      </c>
      <c r="CU242" s="76">
        <f t="shared" si="1889"/>
        <v>2326761.0177777773</v>
      </c>
      <c r="CV242" s="76">
        <f t="shared" si="1890"/>
        <v>4459254.3947368413</v>
      </c>
      <c r="CW242" s="76">
        <f t="shared" si="1891"/>
        <v>4923409.3191666678</v>
      </c>
      <c r="CX242" s="76">
        <f t="shared" si="1892"/>
        <v>5734745.4850000013</v>
      </c>
      <c r="CY242" s="76">
        <f t="shared" si="1893"/>
        <v>5536705.1749999998</v>
      </c>
      <c r="CZ242" s="76">
        <f t="shared" si="1894"/>
        <v>3021589.0966666667</v>
      </c>
      <c r="DA242" s="76">
        <f t="shared" si="1895"/>
        <v>3635053.3333333335</v>
      </c>
      <c r="DB242" s="76">
        <f t="shared" si="1896"/>
        <v>8112901.9555714298</v>
      </c>
      <c r="DC242" s="76">
        <f t="shared" si="1897"/>
        <v>6832883.0682539679</v>
      </c>
      <c r="DD242" s="76">
        <f t="shared" si="1897"/>
        <v>0</v>
      </c>
      <c r="DE242" s="88">
        <f t="shared" si="1899"/>
        <v>5427826.52576508</v>
      </c>
      <c r="DF242" s="85"/>
      <c r="DG242" s="48"/>
      <c r="EX242" s="1"/>
    </row>
    <row r="243" spans="1:154" x14ac:dyDescent="0.15">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c r="U243" s="181">
        <f t="shared" si="1898"/>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c r="BM243" s="86">
        <f t="shared" si="1900"/>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880"/>
        <v>1878064.1866666665</v>
      </c>
      <c r="CM243" s="76">
        <f t="shared" si="1881"/>
        <v>2235933.7031250005</v>
      </c>
      <c r="CN243" s="76">
        <f t="shared" si="1882"/>
        <v>2366154</v>
      </c>
      <c r="CO243" s="76">
        <f t="shared" si="1883"/>
        <v>1435479.5442857144</v>
      </c>
      <c r="CP243" s="76">
        <f t="shared" si="1884"/>
        <v>2620477.4399999999</v>
      </c>
      <c r="CQ243" s="76">
        <f t="shared" si="1885"/>
        <v>3705970.5478125</v>
      </c>
      <c r="CR243" s="76">
        <f t="shared" si="1886"/>
        <v>3866544.8169444436</v>
      </c>
      <c r="CS243" s="76">
        <f t="shared" si="1887"/>
        <v>2919189.5483333338</v>
      </c>
      <c r="CT243" s="76">
        <f t="shared" si="1888"/>
        <v>3172164.8034374989</v>
      </c>
      <c r="CU243" s="76">
        <f t="shared" si="1889"/>
        <v>3916364.8941666661</v>
      </c>
      <c r="CV243" s="76">
        <f t="shared" si="1890"/>
        <v>4221659.4789473685</v>
      </c>
      <c r="CW243" s="76">
        <f t="shared" si="1891"/>
        <v>5224057.5906250002</v>
      </c>
      <c r="CX243" s="76">
        <f t="shared" si="1892"/>
        <v>5153246.432500001</v>
      </c>
      <c r="CY243" s="76">
        <f t="shared" si="1893"/>
        <v>4452547.173611111</v>
      </c>
      <c r="CZ243" s="76">
        <f t="shared" si="1894"/>
        <v>2761742.222222222</v>
      </c>
      <c r="DA243" s="76">
        <f t="shared" si="1895"/>
        <v>6821268.2372222226</v>
      </c>
      <c r="DB243" s="76">
        <f t="shared" si="1896"/>
        <v>7673737.4955714298</v>
      </c>
      <c r="DC243" s="76">
        <f t="shared" si="1897"/>
        <v>6366857.4826190481</v>
      </c>
      <c r="DD243" s="76">
        <f t="shared" si="1897"/>
        <v>0</v>
      </c>
      <c r="DE243" s="88">
        <f t="shared" si="1899"/>
        <v>5615230.5222492069</v>
      </c>
      <c r="DF243" s="85"/>
      <c r="DG243" s="48"/>
      <c r="EX243" s="1"/>
    </row>
    <row r="244" spans="1:154" x14ac:dyDescent="0.15">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c r="U244" s="181">
        <f t="shared" si="1898"/>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c r="BM244" s="86">
        <f t="shared" si="1900"/>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880"/>
        <v>1542066.2500000002</v>
      </c>
      <c r="CM244" s="76">
        <f t="shared" si="1881"/>
        <v>1511578.1250000002</v>
      </c>
      <c r="CN244" s="76">
        <f t="shared" si="1882"/>
        <v>1175194.2857142859</v>
      </c>
      <c r="CO244" s="76">
        <f t="shared" si="1883"/>
        <v>3010451.702142857</v>
      </c>
      <c r="CP244" s="76">
        <f t="shared" si="1884"/>
        <v>3153941.3722222229</v>
      </c>
      <c r="CQ244" s="76">
        <f t="shared" si="1885"/>
        <v>3286438.7031249995</v>
      </c>
      <c r="CR244" s="76">
        <f t="shared" si="1886"/>
        <v>3283740.2674999996</v>
      </c>
      <c r="CS244" s="76">
        <f t="shared" si="1887"/>
        <v>2064268.6750000005</v>
      </c>
      <c r="CT244" s="76">
        <f t="shared" si="1888"/>
        <v>1810535.7617647059</v>
      </c>
      <c r="CU244" s="76">
        <f t="shared" si="1889"/>
        <v>3931986.1600000011</v>
      </c>
      <c r="CV244" s="76">
        <f t="shared" si="1890"/>
        <v>4314994.5263157906</v>
      </c>
      <c r="CW244" s="76">
        <f t="shared" si="1891"/>
        <v>4904874.1300000008</v>
      </c>
      <c r="CX244" s="76">
        <f t="shared" si="1892"/>
        <v>4580115.4666666668</v>
      </c>
      <c r="CY244" s="76">
        <f t="shared" si="1893"/>
        <v>3612346.4293749998</v>
      </c>
      <c r="CZ244" s="76">
        <f t="shared" si="1894"/>
        <v>4161535.6222222219</v>
      </c>
      <c r="DA244" s="76">
        <f t="shared" si="1895"/>
        <v>7101467.4356722711</v>
      </c>
      <c r="DB244" s="76">
        <f t="shared" si="1896"/>
        <v>7879401.7670588251</v>
      </c>
      <c r="DC244" s="76">
        <f t="shared" si="1897"/>
        <v>3608818.4159243698</v>
      </c>
      <c r="DD244" s="76">
        <f t="shared" si="1897"/>
        <v>0</v>
      </c>
      <c r="DE244" s="88">
        <f t="shared" si="1899"/>
        <v>5272713.9340505376</v>
      </c>
      <c r="DF244" s="85"/>
      <c r="DG244" s="48"/>
      <c r="EX244" s="1"/>
    </row>
    <row r="245" spans="1:154" x14ac:dyDescent="0.15">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c r="U245" s="181">
        <f t="shared" si="1898"/>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c r="BM245" s="86">
        <f t="shared" si="1900"/>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880"/>
        <v>1164176.4571428571</v>
      </c>
      <c r="CM245" s="76">
        <f t="shared" si="1881"/>
        <v>499781.25000000012</v>
      </c>
      <c r="CN245" s="76">
        <f t="shared" si="1882"/>
        <v>2941927.7142857146</v>
      </c>
      <c r="CO245" s="76">
        <f t="shared" si="1883"/>
        <v>3788191.2000000007</v>
      </c>
      <c r="CP245" s="76">
        <f t="shared" si="1884"/>
        <v>3122315.7486111117</v>
      </c>
      <c r="CQ245" s="76">
        <f t="shared" si="1885"/>
        <v>3100922.1815384608</v>
      </c>
      <c r="CR245" s="76">
        <f t="shared" si="1886"/>
        <v>2466508.2652777773</v>
      </c>
      <c r="CS245" s="76">
        <f t="shared" si="1887"/>
        <v>1075637.0000000002</v>
      </c>
      <c r="CT245" s="76">
        <f t="shared" si="1888"/>
        <v>3591672.9185294118</v>
      </c>
      <c r="CU245" s="76">
        <f t="shared" si="1889"/>
        <v>4179747.1222222219</v>
      </c>
      <c r="CV245" s="76">
        <f t="shared" si="1890"/>
        <v>4027722.4184210524</v>
      </c>
      <c r="CW245" s="76">
        <f t="shared" si="1891"/>
        <v>4132846.8581250007</v>
      </c>
      <c r="CX245" s="76">
        <f t="shared" si="1892"/>
        <v>3889651.04</v>
      </c>
      <c r="CY245" s="76">
        <f t="shared" si="1893"/>
        <v>6200683.4100000001</v>
      </c>
      <c r="CZ245" s="76">
        <f t="shared" si="1894"/>
        <v>4177364.8355555553</v>
      </c>
      <c r="DA245" s="76">
        <f t="shared" si="1895"/>
        <v>7558819.9500000011</v>
      </c>
      <c r="DB245" s="76">
        <f t="shared" si="1896"/>
        <v>8086556.3752941182</v>
      </c>
      <c r="DC245" s="76">
        <f t="shared" si="1897"/>
        <v>2526532.7521008402</v>
      </c>
      <c r="DD245" s="76">
        <f t="shared" si="1897"/>
        <v>0</v>
      </c>
      <c r="DE245" s="88">
        <f t="shared" si="1899"/>
        <v>5709991.4645901034</v>
      </c>
      <c r="DF245" s="85"/>
      <c r="DG245" s="48"/>
      <c r="EX245" s="1"/>
    </row>
    <row r="246" spans="1:154" x14ac:dyDescent="0.15">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c r="U246" s="181">
        <f t="shared" si="1898"/>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c r="BM246" s="86">
        <f t="shared" si="1900"/>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880"/>
        <v>1345214.2857142857</v>
      </c>
      <c r="CM246" s="76">
        <f t="shared" si="1881"/>
        <v>926257.69230769249</v>
      </c>
      <c r="CN246" s="76">
        <f t="shared" si="1882"/>
        <v>3133055.9314285717</v>
      </c>
      <c r="CO246" s="76">
        <f t="shared" si="1883"/>
        <v>3961983.4285714291</v>
      </c>
      <c r="CP246" s="76">
        <f t="shared" si="1884"/>
        <v>3259702.6005555554</v>
      </c>
      <c r="CQ246" s="76">
        <f t="shared" si="1885"/>
        <v>1806695.1861538456</v>
      </c>
      <c r="CR246" s="76">
        <f t="shared" si="1886"/>
        <v>789711.4963888888</v>
      </c>
      <c r="CS246" s="76">
        <f t="shared" si="1887"/>
        <v>1690473.9341176471</v>
      </c>
      <c r="CT246" s="76">
        <f t="shared" si="1888"/>
        <v>3606165.0685714283</v>
      </c>
      <c r="CU246" s="76">
        <f t="shared" si="1889"/>
        <v>3451416.1755555551</v>
      </c>
      <c r="CV246" s="76">
        <f t="shared" si="1890"/>
        <v>2372242.5699999998</v>
      </c>
      <c r="CW246" s="76">
        <f t="shared" si="1891"/>
        <v>3091825.5625000005</v>
      </c>
      <c r="CX246" s="76">
        <f t="shared" si="1892"/>
        <v>1577284.6222222224</v>
      </c>
      <c r="CY246" s="76">
        <f t="shared" si="1893"/>
        <v>5996376.7343333336</v>
      </c>
      <c r="CZ246" s="76">
        <f t="shared" si="1894"/>
        <v>4183483.5147222215</v>
      </c>
      <c r="DA246" s="76">
        <f t="shared" si="1895"/>
        <v>7122919.7647058833</v>
      </c>
      <c r="DB246" s="76">
        <f t="shared" si="1896"/>
        <v>5800826.9117647056</v>
      </c>
      <c r="DC246" s="76">
        <f t="shared" si="1897"/>
        <v>1599655.4621848739</v>
      </c>
      <c r="DD246" s="76">
        <f t="shared" si="1897"/>
        <v>0</v>
      </c>
      <c r="DE246" s="88">
        <f t="shared" si="1899"/>
        <v>4940652.4775422029</v>
      </c>
      <c r="DF246" s="85"/>
      <c r="DG246" s="48"/>
      <c r="EX246" s="1"/>
    </row>
    <row r="247" spans="1:154" x14ac:dyDescent="0.15">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c r="U247" s="181">
        <f t="shared" si="1898"/>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c r="BM247" s="86">
        <f t="shared" si="1900"/>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880"/>
        <v>452128.63571428572</v>
      </c>
      <c r="CM247" s="76">
        <f t="shared" si="1881"/>
        <v>1096403.8461538465</v>
      </c>
      <c r="CN247" s="76">
        <f t="shared" si="1882"/>
        <v>3031482.8571428573</v>
      </c>
      <c r="CO247" s="76">
        <f t="shared" si="1883"/>
        <v>3259960.2857142864</v>
      </c>
      <c r="CP247" s="76">
        <f t="shared" si="1884"/>
        <v>1873308.2794444447</v>
      </c>
      <c r="CQ247" s="76">
        <f t="shared" si="1885"/>
        <v>716281.78461538441</v>
      </c>
      <c r="CR247" s="76">
        <f t="shared" si="1886"/>
        <v>1501511.4917647056</v>
      </c>
      <c r="CS247" s="76">
        <f t="shared" si="1887"/>
        <v>2386755.2455882356</v>
      </c>
      <c r="CT247" s="76">
        <f t="shared" si="1888"/>
        <v>3555849.4827272724</v>
      </c>
      <c r="CU247" s="76">
        <f t="shared" si="1889"/>
        <v>2519568.4291666662</v>
      </c>
      <c r="CV247" s="76">
        <f t="shared" si="1890"/>
        <v>1825232.9878947367</v>
      </c>
      <c r="CW247" s="76">
        <f t="shared" si="1891"/>
        <v>994449.75000000012</v>
      </c>
      <c r="CX247" s="76">
        <f t="shared" si="1892"/>
        <v>3203721.8808333329</v>
      </c>
      <c r="CY247" s="76">
        <f t="shared" si="1893"/>
        <v>5610051.0070000002</v>
      </c>
      <c r="CZ247" s="76">
        <f t="shared" si="1894"/>
        <v>3867270.784</v>
      </c>
      <c r="DA247" s="76">
        <f t="shared" si="1895"/>
        <v>5396712.8127731103</v>
      </c>
      <c r="DB247" s="76">
        <f t="shared" si="1896"/>
        <v>3652504.4117647056</v>
      </c>
      <c r="DC247" s="76">
        <f t="shared" si="1897"/>
        <v>2050789.0651260505</v>
      </c>
      <c r="DD247" s="76">
        <f t="shared" si="1897"/>
        <v>0</v>
      </c>
      <c r="DE247" s="88">
        <f t="shared" si="1899"/>
        <v>4115465.6161327735</v>
      </c>
      <c r="DF247" s="85"/>
      <c r="DG247" s="48"/>
      <c r="EX247" s="1"/>
    </row>
    <row r="248" spans="1:154" x14ac:dyDescent="0.15">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898"/>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c r="BM248" s="86">
        <f t="shared" si="1900"/>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880"/>
        <v>608104</v>
      </c>
      <c r="CM248" s="76">
        <f t="shared" si="1881"/>
        <v>1343884.2346153848</v>
      </c>
      <c r="CN248" s="76">
        <f t="shared" si="1882"/>
        <v>2501212.1142857145</v>
      </c>
      <c r="CO248" s="76">
        <f t="shared" si="1883"/>
        <v>2761703.3142857146</v>
      </c>
      <c r="CP248" s="76">
        <f t="shared" si="1884"/>
        <v>1279630.138888889</v>
      </c>
      <c r="CQ248" s="76">
        <f t="shared" si="1885"/>
        <v>1243590.1753846153</v>
      </c>
      <c r="CR248" s="76">
        <f t="shared" si="1886"/>
        <v>2350965.6564705879</v>
      </c>
      <c r="CS248" s="76">
        <f t="shared" si="1887"/>
        <v>2274067.88</v>
      </c>
      <c r="CT248" s="76">
        <f t="shared" si="1888"/>
        <v>3504675.0750000002</v>
      </c>
      <c r="CU248" s="76">
        <f t="shared" si="1889"/>
        <v>1827408.4149999998</v>
      </c>
      <c r="CV248" s="76">
        <f t="shared" si="1890"/>
        <v>869282.39473684202</v>
      </c>
      <c r="CW248" s="76">
        <f t="shared" si="1891"/>
        <v>2735758.5587500003</v>
      </c>
      <c r="CX248" s="76">
        <f t="shared" si="1892"/>
        <v>3114840.854166666</v>
      </c>
      <c r="CY248" s="76">
        <f t="shared" si="1893"/>
        <v>6044803.1546666669</v>
      </c>
      <c r="CZ248" s="76">
        <f t="shared" si="1894"/>
        <v>3762018.5749999993</v>
      </c>
      <c r="DA248" s="76">
        <f t="shared" si="1895"/>
        <v>3676251.0924369753</v>
      </c>
      <c r="DB248" s="76">
        <f t="shared" si="1896"/>
        <v>2330894.1176470588</v>
      </c>
      <c r="DC248" s="76">
        <f t="shared" si="1897"/>
        <v>2756710.4578991598</v>
      </c>
      <c r="DD248" s="76">
        <f t="shared" si="1897"/>
        <v>0</v>
      </c>
      <c r="DE248" s="88">
        <f t="shared" si="1899"/>
        <v>3714135.4795299717</v>
      </c>
      <c r="DF248" s="85"/>
      <c r="DG248" s="48"/>
      <c r="EX248" s="1"/>
    </row>
    <row r="249" spans="1:154" x14ac:dyDescent="0.15">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898"/>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00"/>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880"/>
        <v>860797.28</v>
      </c>
      <c r="CM249" s="76">
        <f t="shared" si="1881"/>
        <v>1274004.6690000002</v>
      </c>
      <c r="CN249" s="76">
        <f t="shared" si="1882"/>
        <v>2041435.7090909092</v>
      </c>
      <c r="CO249" s="76">
        <f t="shared" si="1883"/>
        <v>1590889.0285714287</v>
      </c>
      <c r="CP249" s="76">
        <f t="shared" si="1884"/>
        <v>420844.4444444445</v>
      </c>
      <c r="CQ249" s="76">
        <f t="shared" si="1885"/>
        <v>2206617.5492307693</v>
      </c>
      <c r="CR249" s="76">
        <f t="shared" si="1886"/>
        <v>2923962.0599999996</v>
      </c>
      <c r="CS249" s="76">
        <f t="shared" si="1887"/>
        <v>2197462.0325000002</v>
      </c>
      <c r="CT249" s="76">
        <f t="shared" si="1888"/>
        <v>3208432.9413636364</v>
      </c>
      <c r="CU249" s="76">
        <f t="shared" si="1889"/>
        <v>1025320.1152777777</v>
      </c>
      <c r="CV249" s="76">
        <f t="shared" si="1890"/>
        <v>1557950.756470588</v>
      </c>
      <c r="CW249" s="76">
        <f t="shared" si="1891"/>
        <v>3646272.4050000007</v>
      </c>
      <c r="CX249" s="76">
        <f t="shared" si="1892"/>
        <v>3556303.5480555552</v>
      </c>
      <c r="CY249" s="76">
        <f t="shared" si="1893"/>
        <v>4963987.4433333334</v>
      </c>
      <c r="CZ249" s="76">
        <f t="shared" si="1894"/>
        <v>2806906.3609999996</v>
      </c>
      <c r="DA249" s="76">
        <f t="shared" si="1895"/>
        <v>1797044.7058823532</v>
      </c>
      <c r="DB249" s="76">
        <f t="shared" si="1896"/>
        <v>3754355.2941176472</v>
      </c>
      <c r="DC249" s="76">
        <f t="shared" si="1897"/>
        <v>3636816.5732142855</v>
      </c>
      <c r="DD249" s="76">
        <f t="shared" si="1897"/>
        <v>0</v>
      </c>
      <c r="DE249" s="88">
        <f t="shared" si="1899"/>
        <v>3391822.0755095235</v>
      </c>
      <c r="DF249" s="85"/>
      <c r="DG249" s="48"/>
      <c r="EX249" s="1"/>
    </row>
    <row r="250" spans="1:154" x14ac:dyDescent="0.15">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898"/>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00"/>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880"/>
        <v>1050801.4080000001</v>
      </c>
      <c r="CM250" s="76">
        <f t="shared" si="1881"/>
        <v>843394.90733333351</v>
      </c>
      <c r="CN250" s="76">
        <f t="shared" si="1882"/>
        <v>1630391.9072727275</v>
      </c>
      <c r="CO250" s="76">
        <f t="shared" si="1883"/>
        <v>875887.71428571444</v>
      </c>
      <c r="CP250" s="76">
        <f t="shared" si="1884"/>
        <v>949600.27249999973</v>
      </c>
      <c r="CQ250" s="76">
        <f t="shared" si="1885"/>
        <v>1913160.2003846152</v>
      </c>
      <c r="CR250" s="76">
        <f t="shared" si="1886"/>
        <v>2452450.8565384615</v>
      </c>
      <c r="CS250" s="76">
        <f t="shared" si="1887"/>
        <v>1729087.3896428575</v>
      </c>
      <c r="CT250" s="76">
        <f t="shared" si="1888"/>
        <v>2631088.4595454545</v>
      </c>
      <c r="CU250" s="76">
        <f t="shared" si="1889"/>
        <v>1563637.3388888887</v>
      </c>
      <c r="CV250" s="76">
        <f t="shared" si="1890"/>
        <v>2229219.165588235</v>
      </c>
      <c r="CW250" s="76">
        <f t="shared" si="1891"/>
        <v>3539554.0193750011</v>
      </c>
      <c r="CX250" s="76">
        <f t="shared" si="1892"/>
        <v>3491141.9472222216</v>
      </c>
      <c r="CY250" s="76">
        <f t="shared" si="1893"/>
        <v>3959197.8553333334</v>
      </c>
      <c r="CZ250" s="76">
        <f t="shared" si="1894"/>
        <v>1767779.9999999998</v>
      </c>
      <c r="DA250" s="76">
        <f t="shared" si="1895"/>
        <v>3679418.9075630251</v>
      </c>
      <c r="DB250" s="76">
        <f t="shared" si="1896"/>
        <v>4646355.4135294119</v>
      </c>
      <c r="DC250" s="76">
        <f t="shared" si="1897"/>
        <v>3293555.2399553563</v>
      </c>
      <c r="DD250" s="76">
        <f t="shared" si="1897"/>
        <v>0</v>
      </c>
      <c r="DE250" s="88">
        <f t="shared" si="1899"/>
        <v>3469261.4832762256</v>
      </c>
      <c r="DF250" s="85"/>
      <c r="DG250" s="48"/>
      <c r="EX250" s="1"/>
    </row>
    <row r="251" spans="1:154" x14ac:dyDescent="0.15">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898"/>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00"/>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880"/>
        <v>871631.25000000012</v>
      </c>
      <c r="CM251" s="76">
        <f t="shared" si="1881"/>
        <v>759873.15733333351</v>
      </c>
      <c r="CN251" s="76">
        <f t="shared" si="1882"/>
        <v>311948.64545454551</v>
      </c>
      <c r="CO251" s="76">
        <f t="shared" si="1883"/>
        <v>1283932.0719999999</v>
      </c>
      <c r="CP251" s="76">
        <f t="shared" si="1884"/>
        <v>1457409.1374999995</v>
      </c>
      <c r="CQ251" s="76">
        <f t="shared" si="1885"/>
        <v>1837231.4846153846</v>
      </c>
      <c r="CR251" s="76">
        <f t="shared" si="1886"/>
        <v>2278915.9499999997</v>
      </c>
      <c r="CS251" s="76">
        <f t="shared" si="1887"/>
        <v>1510994.5071428574</v>
      </c>
      <c r="CT251" s="76">
        <f t="shared" si="1888"/>
        <v>1781644.5454545454</v>
      </c>
      <c r="CU251" s="76">
        <f t="shared" si="1889"/>
        <v>2159652.0611111107</v>
      </c>
      <c r="CV251" s="76">
        <f t="shared" si="1890"/>
        <v>1731992.2117647056</v>
      </c>
      <c r="CW251" s="76">
        <f t="shared" si="1891"/>
        <v>3722850.9500000007</v>
      </c>
      <c r="CX251" s="76">
        <f t="shared" si="1892"/>
        <v>3077700.3172222218</v>
      </c>
      <c r="CY251" s="76">
        <f t="shared" si="1893"/>
        <v>1308554.2126666666</v>
      </c>
      <c r="CZ251" s="76">
        <f t="shared" si="1894"/>
        <v>1718863.486666667</v>
      </c>
      <c r="DA251" s="76">
        <f t="shared" si="1895"/>
        <v>2811137.3735294114</v>
      </c>
      <c r="DB251" s="76">
        <f t="shared" si="1896"/>
        <v>4549071.8594117649</v>
      </c>
      <c r="DC251" s="76">
        <f t="shared" si="1897"/>
        <v>3044303.9764705882</v>
      </c>
      <c r="DD251" s="76">
        <f t="shared" si="1897"/>
        <v>0</v>
      </c>
      <c r="DE251" s="88">
        <f t="shared" si="1899"/>
        <v>2686386.1817490193</v>
      </c>
      <c r="DF251" s="85"/>
      <c r="DG251" s="48"/>
      <c r="EX251" s="1"/>
    </row>
    <row r="252" spans="1:154" x14ac:dyDescent="0.15">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898"/>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00"/>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880"/>
        <v>498560</v>
      </c>
      <c r="CM252" s="76">
        <f t="shared" si="1881"/>
        <v>177560</v>
      </c>
      <c r="CN252" s="76">
        <f t="shared" si="1882"/>
        <v>685154.45</v>
      </c>
      <c r="CO252" s="76">
        <f t="shared" si="1883"/>
        <v>1322664.7159999998</v>
      </c>
      <c r="CP252" s="76">
        <f t="shared" si="1884"/>
        <v>1494311.0283333333</v>
      </c>
      <c r="CQ252" s="76">
        <f t="shared" si="1885"/>
        <v>1596939.3474999999</v>
      </c>
      <c r="CR252" s="76">
        <f t="shared" si="1886"/>
        <v>2037632.0999999996</v>
      </c>
      <c r="CS252" s="76">
        <f t="shared" si="1887"/>
        <v>675706.10000000009</v>
      </c>
      <c r="CT252" s="76">
        <f t="shared" si="1888"/>
        <v>1762235.6611764706</v>
      </c>
      <c r="CU252" s="76">
        <f t="shared" si="1889"/>
        <v>2003771.4333333331</v>
      </c>
      <c r="CV252" s="76">
        <f t="shared" si="1890"/>
        <v>2312199.5191176464</v>
      </c>
      <c r="CW252" s="76">
        <f t="shared" si="1891"/>
        <v>4115167.6812500004</v>
      </c>
      <c r="CX252" s="76">
        <f t="shared" si="1892"/>
        <v>2729016.2355555552</v>
      </c>
      <c r="CY252" s="76">
        <f t="shared" si="1893"/>
        <v>3021106.2033613441</v>
      </c>
      <c r="CZ252" s="76">
        <f t="shared" si="1894"/>
        <v>2630518.1233333335</v>
      </c>
      <c r="DA252" s="76">
        <f t="shared" si="1895"/>
        <v>4994773.478571428</v>
      </c>
      <c r="DB252" s="76">
        <f t="shared" si="1896"/>
        <v>5307771.5023529418</v>
      </c>
      <c r="DC252" s="76">
        <f t="shared" si="1897"/>
        <v>2309040.9663865543</v>
      </c>
      <c r="DD252" s="76">
        <f t="shared" si="1897"/>
        <v>0</v>
      </c>
      <c r="DE252" s="88">
        <f t="shared" si="1899"/>
        <v>3652642.05480112</v>
      </c>
      <c r="DF252" s="85"/>
      <c r="DG252" s="48"/>
      <c r="EX252" s="1"/>
    </row>
    <row r="253" spans="1:154" x14ac:dyDescent="0.15">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898"/>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00"/>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880"/>
        <v>479342.33600000001</v>
      </c>
      <c r="CM253" s="76">
        <f t="shared" si="1881"/>
        <v>948424.79812499997</v>
      </c>
      <c r="CN253" s="76">
        <f t="shared" si="1882"/>
        <v>1263980.30125</v>
      </c>
      <c r="CO253" s="76">
        <f t="shared" si="1883"/>
        <v>1284860.85375</v>
      </c>
      <c r="CP253" s="76">
        <f t="shared" si="1884"/>
        <v>1318789.9173333335</v>
      </c>
      <c r="CQ253" s="76">
        <f t="shared" si="1885"/>
        <v>1217576.1308333331</v>
      </c>
      <c r="CR253" s="76">
        <f t="shared" si="1886"/>
        <v>600052.99</v>
      </c>
      <c r="CS253" s="76">
        <f t="shared" si="1887"/>
        <v>1787339.6450000003</v>
      </c>
      <c r="CT253" s="76">
        <f t="shared" si="1888"/>
        <v>2257859.1935294117</v>
      </c>
      <c r="CU253" s="76">
        <f t="shared" si="1889"/>
        <v>2014937.6805555555</v>
      </c>
      <c r="CV253" s="76">
        <f t="shared" si="1890"/>
        <v>1891840.6191176469</v>
      </c>
      <c r="CW253" s="76">
        <f t="shared" si="1891"/>
        <v>2935434.6953125005</v>
      </c>
      <c r="CX253" s="76">
        <f t="shared" si="1892"/>
        <v>1337034.864705883</v>
      </c>
      <c r="CY253" s="76">
        <f t="shared" si="1893"/>
        <v>3222760.9552521002</v>
      </c>
      <c r="CZ253" s="76">
        <f t="shared" si="1894"/>
        <v>2736469.2650000001</v>
      </c>
      <c r="DA253" s="76">
        <f t="shared" si="1895"/>
        <v>4773680.525042017</v>
      </c>
      <c r="DB253" s="76">
        <f t="shared" si="1896"/>
        <v>4078528.6408928577</v>
      </c>
      <c r="DC253" s="76">
        <f t="shared" si="1897"/>
        <v>820504.20168067212</v>
      </c>
      <c r="DD253" s="76">
        <f t="shared" si="1897"/>
        <v>0</v>
      </c>
      <c r="DE253" s="88">
        <f t="shared" si="1899"/>
        <v>3126388.7175735291</v>
      </c>
      <c r="DF253" s="85"/>
      <c r="DG253" s="48"/>
      <c r="EX253" s="1"/>
    </row>
    <row r="254" spans="1:154" x14ac:dyDescent="0.15">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898"/>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00"/>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880"/>
        <v>149531.80000000002</v>
      </c>
      <c r="CM254" s="76">
        <f t="shared" si="1881"/>
        <v>1078066.39625</v>
      </c>
      <c r="CN254" s="76">
        <f t="shared" si="1882"/>
        <v>1202445.175</v>
      </c>
      <c r="CO254" s="76">
        <f t="shared" si="1883"/>
        <v>1530424.4900000002</v>
      </c>
      <c r="CP254" s="76">
        <f t="shared" si="1884"/>
        <v>1042144.0265384618</v>
      </c>
      <c r="CQ254" s="76">
        <f t="shared" si="1885"/>
        <v>392238.83333333343</v>
      </c>
      <c r="CR254" s="76">
        <f t="shared" si="1886"/>
        <v>2067132.003</v>
      </c>
      <c r="CS254" s="76">
        <f t="shared" si="1887"/>
        <v>1797000.2400000002</v>
      </c>
      <c r="CT254" s="76">
        <f t="shared" si="1888"/>
        <v>2580757.8491176474</v>
      </c>
      <c r="CU254" s="76">
        <f t="shared" si="1889"/>
        <v>1997868.3263888888</v>
      </c>
      <c r="CV254" s="76">
        <f t="shared" si="1890"/>
        <v>1397761.1470588236</v>
      </c>
      <c r="CW254" s="76">
        <f t="shared" si="1891"/>
        <v>1705653.1250000002</v>
      </c>
      <c r="CX254" s="76">
        <f t="shared" si="1892"/>
        <v>2889909.1852941187</v>
      </c>
      <c r="CY254" s="76">
        <f t="shared" si="1893"/>
        <v>3058120.4369747899</v>
      </c>
      <c r="CZ254" s="76">
        <f t="shared" si="1894"/>
        <v>2283593.162</v>
      </c>
      <c r="DA254" s="76">
        <f t="shared" si="1895"/>
        <v>4268085.0300840344</v>
      </c>
      <c r="DB254" s="76">
        <f t="shared" si="1896"/>
        <v>3424530.0892857146</v>
      </c>
      <c r="DC254" s="76">
        <f t="shared" si="1897"/>
        <v>3046260.71907563</v>
      </c>
      <c r="DD254" s="76">
        <f t="shared" si="1897"/>
        <v>0</v>
      </c>
      <c r="DE254" s="88">
        <f t="shared" si="1899"/>
        <v>3216117.8874840336</v>
      </c>
      <c r="DF254" s="85"/>
      <c r="DG254" s="48"/>
      <c r="EX254" s="1"/>
    </row>
    <row r="255" spans="1:154" x14ac:dyDescent="0.15">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898"/>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00"/>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880"/>
        <v>365308.32500000001</v>
      </c>
      <c r="CM255" s="76">
        <f t="shared" si="1881"/>
        <v>858872.52</v>
      </c>
      <c r="CN255" s="76">
        <f t="shared" si="1882"/>
        <v>1168054.8275000001</v>
      </c>
      <c r="CO255" s="76">
        <f t="shared" si="1883"/>
        <v>1433199.2850000001</v>
      </c>
      <c r="CP255" s="76">
        <f t="shared" si="1884"/>
        <v>871444.29615384643</v>
      </c>
      <c r="CQ255" s="76">
        <f t="shared" si="1885"/>
        <v>1439876.2133333336</v>
      </c>
      <c r="CR255" s="76">
        <f t="shared" si="1886"/>
        <v>1832178.1360000002</v>
      </c>
      <c r="CS255" s="76">
        <f t="shared" si="1887"/>
        <v>1735593.0375000001</v>
      </c>
      <c r="CT255" s="76">
        <f t="shared" si="1888"/>
        <v>2246222.3308823528</v>
      </c>
      <c r="CU255" s="76">
        <f t="shared" si="1889"/>
        <v>2131460.7916666665</v>
      </c>
      <c r="CV255" s="76">
        <f t="shared" si="1890"/>
        <v>968903.1083333334</v>
      </c>
      <c r="CW255" s="76">
        <f t="shared" si="1891"/>
        <v>3013764.1393750007</v>
      </c>
      <c r="CX255" s="76">
        <f t="shared" si="1892"/>
        <v>2662141.7471052636</v>
      </c>
      <c r="CY255" s="76">
        <f t="shared" si="1893"/>
        <v>2762987.5050840331</v>
      </c>
      <c r="CZ255" s="76">
        <f t="shared" si="1894"/>
        <v>2334760.6853333334</v>
      </c>
      <c r="DA255" s="76">
        <f t="shared" si="1895"/>
        <v>3345519.0655462188</v>
      </c>
      <c r="DB255" s="76">
        <f t="shared" si="1896"/>
        <v>1128521.4285714286</v>
      </c>
      <c r="DC255" s="76">
        <f t="shared" si="1897"/>
        <v>3238825.0166386547</v>
      </c>
      <c r="DD255" s="76">
        <f t="shared" si="1897"/>
        <v>0</v>
      </c>
      <c r="DE255" s="88">
        <f t="shared" si="1899"/>
        <v>2562122.7402347336</v>
      </c>
      <c r="DF255" s="85"/>
      <c r="DG255" s="48"/>
      <c r="EX255" s="1"/>
    </row>
    <row r="256" spans="1:154" x14ac:dyDescent="0.15">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898"/>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00"/>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880"/>
        <v>370351.80000000005</v>
      </c>
      <c r="CM256" s="76">
        <f t="shared" si="1881"/>
        <v>584919.97083333333</v>
      </c>
      <c r="CN256" s="76">
        <f t="shared" si="1882"/>
        <v>888529.71428571444</v>
      </c>
      <c r="CO256" s="76">
        <f t="shared" si="1883"/>
        <v>1271067.9700000002</v>
      </c>
      <c r="CP256" s="76">
        <f t="shared" si="1884"/>
        <v>362095.44636363635</v>
      </c>
      <c r="CQ256" s="76">
        <f t="shared" si="1885"/>
        <v>1372500.2188888888</v>
      </c>
      <c r="CR256" s="76">
        <f t="shared" si="1886"/>
        <v>1777038.9600000002</v>
      </c>
      <c r="CS256" s="76">
        <f t="shared" si="1887"/>
        <v>1534102.6015000001</v>
      </c>
      <c r="CT256" s="76">
        <f t="shared" si="1888"/>
        <v>2014408.7052941178</v>
      </c>
      <c r="CU256" s="76">
        <f t="shared" si="1889"/>
        <v>938355.55333333334</v>
      </c>
      <c r="CV256" s="76">
        <f t="shared" si="1890"/>
        <v>2182221.1033333335</v>
      </c>
      <c r="CW256" s="76">
        <f t="shared" si="1891"/>
        <v>3083308.240384616</v>
      </c>
      <c r="CX256" s="76">
        <f t="shared" si="1892"/>
        <v>2936748.7531578955</v>
      </c>
      <c r="CY256" s="76">
        <f t="shared" si="1893"/>
        <v>2956670.3079831931</v>
      </c>
      <c r="CZ256" s="76">
        <f t="shared" si="1894"/>
        <v>1796368.8293333335</v>
      </c>
      <c r="DA256" s="76">
        <f t="shared" si="1895"/>
        <v>1266028.5714285711</v>
      </c>
      <c r="DB256" s="76">
        <f t="shared" si="1896"/>
        <v>4497411.7133928575</v>
      </c>
      <c r="DC256" s="76">
        <f t="shared" si="1897"/>
        <v>3155453.7398319324</v>
      </c>
      <c r="DD256" s="76">
        <f t="shared" si="1897"/>
        <v>0</v>
      </c>
      <c r="DE256" s="88">
        <f t="shared" si="1899"/>
        <v>2734386.6323939776</v>
      </c>
      <c r="DF256" s="85"/>
      <c r="DG256" s="48"/>
      <c r="EX256" s="1"/>
    </row>
    <row r="257" spans="1:154" x14ac:dyDescent="0.15">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898"/>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00"/>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880"/>
        <v>609000</v>
      </c>
      <c r="CM257" s="76">
        <f t="shared" si="1881"/>
        <v>592642.59750000003</v>
      </c>
      <c r="CN257" s="76">
        <f t="shared" si="1882"/>
        <v>660471.42857142864</v>
      </c>
      <c r="CO257" s="76">
        <f t="shared" si="1883"/>
        <v>273535.5733333333</v>
      </c>
      <c r="CP257" s="76">
        <f t="shared" si="1884"/>
        <v>882056.01909090905</v>
      </c>
      <c r="CQ257" s="76">
        <f t="shared" si="1885"/>
        <v>1324293.9222222224</v>
      </c>
      <c r="CR257" s="76">
        <f t="shared" si="1886"/>
        <v>2009153.8880000003</v>
      </c>
      <c r="CS257" s="76">
        <f t="shared" si="1887"/>
        <v>1308398.1285000001</v>
      </c>
      <c r="CT257" s="76">
        <f t="shared" si="1888"/>
        <v>1662953.5094117648</v>
      </c>
      <c r="CU257" s="76">
        <f t="shared" si="1889"/>
        <v>2123182.4986666669</v>
      </c>
      <c r="CV257" s="76">
        <f t="shared" si="1890"/>
        <v>1969287.2533333334</v>
      </c>
      <c r="CW257" s="76">
        <f t="shared" si="1891"/>
        <v>3356131.759615385</v>
      </c>
      <c r="CX257" s="76">
        <f t="shared" si="1892"/>
        <v>2848103.0694117649</v>
      </c>
      <c r="CY257" s="76">
        <f t="shared" si="1893"/>
        <v>2404386.7336134454</v>
      </c>
      <c r="CZ257" s="76">
        <f t="shared" si="1894"/>
        <v>1128978.857142857</v>
      </c>
      <c r="DA257" s="76">
        <f t="shared" si="1895"/>
        <v>3894995.8214285709</v>
      </c>
      <c r="DB257" s="76">
        <f t="shared" si="1896"/>
        <v>4373717.3517142851</v>
      </c>
      <c r="DC257" s="76">
        <f t="shared" si="1897"/>
        <v>2895770.7313025203</v>
      </c>
      <c r="DD257" s="76">
        <f t="shared" si="1897"/>
        <v>0</v>
      </c>
      <c r="DE257" s="88">
        <f t="shared" si="1899"/>
        <v>2939569.8990403358</v>
      </c>
      <c r="DF257" s="85"/>
      <c r="DG257" s="48"/>
      <c r="EX257" s="1"/>
    </row>
    <row r="258" spans="1:154" x14ac:dyDescent="0.15">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898"/>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00"/>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880"/>
        <v>606204.20000000007</v>
      </c>
      <c r="CM258" s="76">
        <f t="shared" si="1881"/>
        <v>450981.00874999998</v>
      </c>
      <c r="CN258" s="76">
        <f t="shared" si="1882"/>
        <v>224041.44</v>
      </c>
      <c r="CO258" s="76">
        <f t="shared" si="1883"/>
        <v>882842.07666666654</v>
      </c>
      <c r="CP258" s="76">
        <f t="shared" si="1884"/>
        <v>955117.28181818209</v>
      </c>
      <c r="CQ258" s="76">
        <f t="shared" si="1885"/>
        <v>1281827.9911111114</v>
      </c>
      <c r="CR258" s="76">
        <f t="shared" si="1886"/>
        <v>1464327.0020000001</v>
      </c>
      <c r="CS258" s="76">
        <f t="shared" si="1887"/>
        <v>1013917.9140000001</v>
      </c>
      <c r="CT258" s="76">
        <f t="shared" si="1888"/>
        <v>725088.20000000019</v>
      </c>
      <c r="CU258" s="76">
        <f t="shared" si="1889"/>
        <v>1700097.5384615385</v>
      </c>
      <c r="CV258" s="76">
        <f t="shared" si="1890"/>
        <v>1809141.3843749999</v>
      </c>
      <c r="CW258" s="76">
        <f t="shared" si="1891"/>
        <v>2259209.5950000002</v>
      </c>
      <c r="CX258" s="76">
        <f t="shared" si="1892"/>
        <v>2593997.905882353</v>
      </c>
      <c r="CY258" s="76">
        <f t="shared" si="1893"/>
        <v>1450979.2692857143</v>
      </c>
      <c r="CZ258" s="76">
        <f t="shared" si="1894"/>
        <v>2316088.0269523803</v>
      </c>
      <c r="DA258" s="76">
        <f t="shared" si="1895"/>
        <v>3242283.9186554612</v>
      </c>
      <c r="DB258" s="76">
        <f t="shared" si="1896"/>
        <v>5180313.4010204077</v>
      </c>
      <c r="DC258" s="76">
        <f t="shared" si="1897"/>
        <v>2548353.8921848736</v>
      </c>
      <c r="DD258" s="76">
        <f t="shared" si="1897"/>
        <v>0</v>
      </c>
      <c r="DE258" s="88">
        <f t="shared" si="1899"/>
        <v>2947603.7016197676</v>
      </c>
      <c r="DF258" s="85"/>
      <c r="DG258" s="48"/>
      <c r="EX258" s="1"/>
    </row>
    <row r="259" spans="1:154" x14ac:dyDescent="0.15">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898"/>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00"/>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01">B259*AT259</f>
        <v>519750.00000000006</v>
      </c>
      <c r="CM259" s="76">
        <f t="shared" ref="CM259:CM322" si="1902">C259*AU259</f>
        <v>47451.250000000007</v>
      </c>
      <c r="CN259" s="76">
        <f t="shared" ref="CN259:CN322" si="1903">D259*AV259</f>
        <v>732204.31200000003</v>
      </c>
      <c r="CO259" s="76">
        <f t="shared" ref="CO259:CO322" si="1904">E259*AW259</f>
        <v>829960.81333333312</v>
      </c>
      <c r="CP259" s="76">
        <f t="shared" ref="CP259:CP322" si="1905">F259*AX259</f>
        <v>939510.306818182</v>
      </c>
      <c r="CQ259" s="76">
        <f t="shared" ref="CQ259:CQ322" si="1906">G259*AY259</f>
        <v>975679.19222222222</v>
      </c>
      <c r="CR259" s="76">
        <f t="shared" ref="CR259:CR322" si="1907">H259*AZ259</f>
        <v>873677.72400000016</v>
      </c>
      <c r="CS259" s="76">
        <f t="shared" ref="CS259:CS322" si="1908">I259*BA259</f>
        <v>496527.2857142858</v>
      </c>
      <c r="CT259" s="76">
        <f t="shared" ref="CT259:CT322" si="1909">J259*BB259</f>
        <v>2283194.0000000005</v>
      </c>
      <c r="CU259" s="76">
        <f t="shared" ref="CU259:CU322" si="1910">K259*BC259</f>
        <v>1666817.9092307696</v>
      </c>
      <c r="CV259" s="76">
        <f t="shared" ref="CV259:CV322" si="1911">L259*BD259</f>
        <v>1881436.9499999997</v>
      </c>
      <c r="CW259" s="76">
        <f t="shared" ref="CW259:CW322" si="1912">M259*BE259</f>
        <v>2618928.3238461539</v>
      </c>
      <c r="CX259" s="76">
        <f t="shared" ref="CX259:CX322" si="1913">N259*BF259</f>
        <v>2016645.465882353</v>
      </c>
      <c r="CY259" s="76">
        <f t="shared" ref="CY259:CY322" si="1914">O259*BG259</f>
        <v>3162152.5178571427</v>
      </c>
      <c r="CZ259" s="76">
        <f t="shared" ref="CZ259:CZ322" si="1915">P259*BH259</f>
        <v>2193106.6928571425</v>
      </c>
      <c r="DA259" s="76">
        <f t="shared" ref="DA259:DA322" si="1916">Q259*BI259</f>
        <v>3883024.2315966375</v>
      </c>
      <c r="DB259" s="76">
        <f t="shared" ref="DB259:DB322" si="1917">R259*BJ259</f>
        <v>4477109.6428571427</v>
      </c>
      <c r="DC259" s="76">
        <f t="shared" ref="DC259:DD322" si="1918">S259*BK259</f>
        <v>1801685.5042016804</v>
      </c>
      <c r="DD259" s="76">
        <f t="shared" si="1918"/>
        <v>0</v>
      </c>
      <c r="DE259" s="88">
        <f t="shared" si="1899"/>
        <v>3103415.7178739486</v>
      </c>
      <c r="DF259" s="85"/>
      <c r="DG259" s="48"/>
      <c r="EX259" s="1"/>
    </row>
    <row r="260" spans="1:154" x14ac:dyDescent="0.15">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19">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00"/>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01"/>
        <v>337118.07500000001</v>
      </c>
      <c r="CM260" s="76">
        <f t="shared" si="1902"/>
        <v>800967.83812500013</v>
      </c>
      <c r="CN260" s="76">
        <f t="shared" si="1903"/>
        <v>952456.17600000009</v>
      </c>
      <c r="CO260" s="76">
        <f t="shared" si="1904"/>
        <v>774056.2799999998</v>
      </c>
      <c r="CP260" s="76">
        <f t="shared" si="1905"/>
        <v>788073.86454545474</v>
      </c>
      <c r="CQ260" s="76">
        <f t="shared" si="1906"/>
        <v>779381.54666666663</v>
      </c>
      <c r="CR260" s="76">
        <f t="shared" si="1907"/>
        <v>178560.00000000003</v>
      </c>
      <c r="CS260" s="76">
        <f t="shared" si="1908"/>
        <v>1601636.5428571431</v>
      </c>
      <c r="CT260" s="76">
        <f t="shared" si="1909"/>
        <v>2079485.6939999999</v>
      </c>
      <c r="CU260" s="76">
        <f t="shared" si="1910"/>
        <v>1579174.7738461541</v>
      </c>
      <c r="CV260" s="76">
        <f t="shared" si="1911"/>
        <v>1514927.6300000001</v>
      </c>
      <c r="CW260" s="76">
        <f t="shared" si="1912"/>
        <v>1893318.625</v>
      </c>
      <c r="CX260" s="76">
        <f t="shared" si="1913"/>
        <v>964570.30250000022</v>
      </c>
      <c r="CY260" s="76">
        <f t="shared" si="1914"/>
        <v>2192956.193846154</v>
      </c>
      <c r="CZ260" s="76">
        <f t="shared" si="1915"/>
        <v>2028167.5354285713</v>
      </c>
      <c r="DA260" s="76">
        <f t="shared" si="1916"/>
        <v>3425832.5299999993</v>
      </c>
      <c r="DB260" s="76">
        <f t="shared" si="1917"/>
        <v>3892186.8079591836</v>
      </c>
      <c r="DC260" s="76">
        <f t="shared" si="1918"/>
        <v>863812.49999999988</v>
      </c>
      <c r="DD260" s="76">
        <f t="shared" si="1918"/>
        <v>0</v>
      </c>
      <c r="DE260" s="88">
        <f t="shared" ref="DE260:DE323" si="1920">SUM(CY260:DC260)/5</f>
        <v>2480591.1134467819</v>
      </c>
      <c r="DF260" s="85"/>
      <c r="DG260" s="48"/>
      <c r="EX260" s="1"/>
    </row>
    <row r="261" spans="1:154" x14ac:dyDescent="0.15">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19"/>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21">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01"/>
        <v>104066.66666666664</v>
      </c>
      <c r="CM261" s="76">
        <f t="shared" si="1902"/>
        <v>685528.57142857148</v>
      </c>
      <c r="CN261" s="76">
        <f t="shared" si="1903"/>
        <v>749626.91199999989</v>
      </c>
      <c r="CO261" s="76">
        <f t="shared" si="1904"/>
        <v>775677.74333333317</v>
      </c>
      <c r="CP261" s="76">
        <f t="shared" si="1905"/>
        <v>830347.32045454555</v>
      </c>
      <c r="CQ261" s="76">
        <f t="shared" si="1906"/>
        <v>226992.85714285713</v>
      </c>
      <c r="CR261" s="76">
        <f t="shared" si="1907"/>
        <v>1051723.2960000001</v>
      </c>
      <c r="CS261" s="76">
        <f t="shared" si="1908"/>
        <v>1557580.0428571431</v>
      </c>
      <c r="CT261" s="76">
        <f t="shared" si="1909"/>
        <v>2128201.02</v>
      </c>
      <c r="CU261" s="76">
        <f t="shared" si="1910"/>
        <v>1423301.830909091</v>
      </c>
      <c r="CV261" s="76">
        <f t="shared" si="1911"/>
        <v>1036632.6300000001</v>
      </c>
      <c r="CW261" s="76">
        <f t="shared" si="1912"/>
        <v>625966.92307692289</v>
      </c>
      <c r="CX261" s="76">
        <f t="shared" si="1913"/>
        <v>2088388.2293750006</v>
      </c>
      <c r="CY261" s="76">
        <f t="shared" si="1914"/>
        <v>2158993.0830769232</v>
      </c>
      <c r="CZ261" s="76">
        <f t="shared" si="1915"/>
        <v>1817632.4767346941</v>
      </c>
      <c r="DA261" s="76">
        <f t="shared" si="1916"/>
        <v>2681820.2699999996</v>
      </c>
      <c r="DB261" s="76">
        <f t="shared" si="1917"/>
        <v>3505707.6020408161</v>
      </c>
      <c r="DC261" s="76">
        <f t="shared" si="1918"/>
        <v>2264086.9093303569</v>
      </c>
      <c r="DD261" s="76">
        <f t="shared" si="1918"/>
        <v>0</v>
      </c>
      <c r="DE261" s="88">
        <f t="shared" si="1920"/>
        <v>2485648.0682365582</v>
      </c>
      <c r="DF261" s="85"/>
      <c r="DG261" s="48"/>
      <c r="EX261" s="1"/>
    </row>
    <row r="262" spans="1:154" x14ac:dyDescent="0.15">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19"/>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21"/>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01"/>
        <v>358522.48916666658</v>
      </c>
      <c r="CM262" s="76">
        <f t="shared" si="1902"/>
        <v>733697.77142857155</v>
      </c>
      <c r="CN262" s="76">
        <f t="shared" si="1903"/>
        <v>729271.05599999998</v>
      </c>
      <c r="CO262" s="76">
        <f t="shared" si="1904"/>
        <v>769192.75333333318</v>
      </c>
      <c r="CP262" s="76">
        <f t="shared" si="1905"/>
        <v>998433.57636363641</v>
      </c>
      <c r="CQ262" s="76">
        <f t="shared" si="1906"/>
        <v>978848.38142857142</v>
      </c>
      <c r="CR262" s="76">
        <f t="shared" si="1907"/>
        <v>1420243.5200000005</v>
      </c>
      <c r="CS262" s="76">
        <f t="shared" si="1908"/>
        <v>1496508.0974999999</v>
      </c>
      <c r="CT262" s="76">
        <f t="shared" si="1909"/>
        <v>2142495.9920000001</v>
      </c>
      <c r="CU262" s="76">
        <f t="shared" si="1910"/>
        <v>1130228.9763636363</v>
      </c>
      <c r="CV262" s="76">
        <f t="shared" si="1911"/>
        <v>502778.18181818177</v>
      </c>
      <c r="CW262" s="76">
        <f t="shared" si="1912"/>
        <v>2186961.3519230764</v>
      </c>
      <c r="CX262" s="76">
        <f t="shared" si="1913"/>
        <v>2398692.8918750002</v>
      </c>
      <c r="CY262" s="76">
        <f t="shared" si="1914"/>
        <v>2389845.36</v>
      </c>
      <c r="CZ262" s="76">
        <f t="shared" si="1915"/>
        <v>2169291.506285714</v>
      </c>
      <c r="DA262" s="76">
        <f t="shared" si="1916"/>
        <v>2307972.4999999995</v>
      </c>
      <c r="DB262" s="76">
        <f t="shared" si="1917"/>
        <v>1442400.0000000002</v>
      </c>
      <c r="DC262" s="76">
        <f t="shared" si="1918"/>
        <v>2661351.2664285712</v>
      </c>
      <c r="DD262" s="76">
        <f t="shared" si="1918"/>
        <v>0</v>
      </c>
      <c r="DE262" s="88">
        <f t="shared" si="1920"/>
        <v>2194172.1265428569</v>
      </c>
      <c r="DF262" s="85"/>
      <c r="DG262" s="48"/>
      <c r="EX262" s="1"/>
    </row>
    <row r="263" spans="1:154" x14ac:dyDescent="0.15">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19"/>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21"/>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01"/>
        <v>427342.33333333326</v>
      </c>
      <c r="CM263" s="76">
        <f t="shared" si="1902"/>
        <v>736820.00000000012</v>
      </c>
      <c r="CN263" s="76">
        <f t="shared" si="1903"/>
        <v>728488.11199999996</v>
      </c>
      <c r="CO263" s="76">
        <f t="shared" si="1904"/>
        <v>918235.16666666651</v>
      </c>
      <c r="CP263" s="76">
        <f t="shared" si="1905"/>
        <v>226218.51</v>
      </c>
      <c r="CQ263" s="76">
        <f t="shared" si="1906"/>
        <v>1038110.9657142858</v>
      </c>
      <c r="CR263" s="76">
        <f t="shared" si="1907"/>
        <v>1309937.8218750004</v>
      </c>
      <c r="CS263" s="76">
        <f t="shared" si="1908"/>
        <v>1488605.2668750002</v>
      </c>
      <c r="CT263" s="76">
        <f t="shared" si="1909"/>
        <v>1766752.6227272726</v>
      </c>
      <c r="CU263" s="76">
        <f t="shared" si="1910"/>
        <v>490132.96818181826</v>
      </c>
      <c r="CV263" s="76">
        <f t="shared" si="1911"/>
        <v>1455601.0472727271</v>
      </c>
      <c r="CW263" s="76">
        <f t="shared" si="1912"/>
        <v>2151294.5154999997</v>
      </c>
      <c r="CX263" s="76">
        <f t="shared" si="1913"/>
        <v>2309718.2725</v>
      </c>
      <c r="CY263" s="76">
        <f t="shared" si="1914"/>
        <v>1945653.2346153848</v>
      </c>
      <c r="CZ263" s="76">
        <f t="shared" si="1915"/>
        <v>1775454.9428571425</v>
      </c>
      <c r="DA263" s="76">
        <f t="shared" si="1916"/>
        <v>1093249.387755102</v>
      </c>
      <c r="DB263" s="76">
        <f t="shared" si="1917"/>
        <v>4012511.4938775515</v>
      </c>
      <c r="DC263" s="76">
        <f t="shared" si="1918"/>
        <v>2915082.2576470594</v>
      </c>
      <c r="DD263" s="76">
        <f t="shared" si="1918"/>
        <v>0</v>
      </c>
      <c r="DE263" s="88">
        <f t="shared" si="1920"/>
        <v>2348390.2633504481</v>
      </c>
      <c r="DF263" s="85"/>
      <c r="DG263" s="48"/>
      <c r="EX263" s="1"/>
    </row>
    <row r="264" spans="1:154" x14ac:dyDescent="0.15">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19"/>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21"/>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01"/>
        <v>454707.99999999994</v>
      </c>
      <c r="CM264" s="76">
        <f t="shared" si="1902"/>
        <v>745879.87857142871</v>
      </c>
      <c r="CN264" s="76">
        <f t="shared" si="1903"/>
        <v>722522.80799999996</v>
      </c>
      <c r="CO264" s="76">
        <f t="shared" si="1904"/>
        <v>145039.99999999997</v>
      </c>
      <c r="CP264" s="76">
        <f t="shared" si="1905"/>
        <v>815071.63500000001</v>
      </c>
      <c r="CQ264" s="76">
        <f t="shared" si="1906"/>
        <v>830841.22285714292</v>
      </c>
      <c r="CR264" s="76">
        <f t="shared" si="1907"/>
        <v>1095097.5731250003</v>
      </c>
      <c r="CS264" s="76">
        <f t="shared" si="1908"/>
        <v>1214926.899375</v>
      </c>
      <c r="CT264" s="76">
        <f t="shared" si="1909"/>
        <v>1408746.9627272727</v>
      </c>
      <c r="CU264" s="76">
        <f t="shared" si="1910"/>
        <v>1523848.2827272729</v>
      </c>
      <c r="CV264" s="76">
        <f t="shared" si="1911"/>
        <v>1336004.6377777779</v>
      </c>
      <c r="CW264" s="76">
        <f t="shared" si="1912"/>
        <v>2006149.1499999997</v>
      </c>
      <c r="CX264" s="76">
        <f t="shared" si="1913"/>
        <v>2150544.4018750004</v>
      </c>
      <c r="CY264" s="76">
        <f t="shared" si="1914"/>
        <v>1596019.1596153849</v>
      </c>
      <c r="CZ264" s="76">
        <f t="shared" si="1915"/>
        <v>1441551.4285714284</v>
      </c>
      <c r="DA264" s="76">
        <f t="shared" si="1916"/>
        <v>2531953.2541326531</v>
      </c>
      <c r="DB264" s="76">
        <f t="shared" si="1917"/>
        <v>4403970.3910714285</v>
      </c>
      <c r="DC264" s="76">
        <f t="shared" si="1918"/>
        <v>2581223.0929411771</v>
      </c>
      <c r="DD264" s="76">
        <f t="shared" si="1918"/>
        <v>0</v>
      </c>
      <c r="DE264" s="88">
        <f t="shared" si="1920"/>
        <v>2510943.465266414</v>
      </c>
      <c r="DF264" s="85"/>
      <c r="DG264" s="48"/>
      <c r="EX264" s="1"/>
    </row>
    <row r="265" spans="1:154" x14ac:dyDescent="0.15">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19"/>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21"/>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01"/>
        <v>502352.39999999991</v>
      </c>
      <c r="CM265" s="76">
        <f t="shared" si="1902"/>
        <v>408740.75714285718</v>
      </c>
      <c r="CN265" s="76">
        <f t="shared" si="1903"/>
        <v>58823.999999999993</v>
      </c>
      <c r="CO265" s="76">
        <f t="shared" si="1904"/>
        <v>708440.72666666657</v>
      </c>
      <c r="CP265" s="76">
        <f t="shared" si="1905"/>
        <v>602881.0610000001</v>
      </c>
      <c r="CQ265" s="76">
        <f t="shared" si="1906"/>
        <v>920010.29571428581</v>
      </c>
      <c r="CR265" s="76">
        <f t="shared" si="1907"/>
        <v>1202417.28</v>
      </c>
      <c r="CS265" s="76">
        <f t="shared" si="1908"/>
        <v>997577.25312499993</v>
      </c>
      <c r="CT265" s="76">
        <f t="shared" si="1909"/>
        <v>716063.63636363624</v>
      </c>
      <c r="CU265" s="76">
        <f t="shared" si="1910"/>
        <v>1288529.5312500002</v>
      </c>
      <c r="CV265" s="76">
        <f t="shared" si="1911"/>
        <v>1425446.5750000002</v>
      </c>
      <c r="CW265" s="76">
        <f t="shared" si="1912"/>
        <v>1787500.3326923077</v>
      </c>
      <c r="CX265" s="76">
        <f t="shared" si="1913"/>
        <v>2054372.7609375</v>
      </c>
      <c r="CY265" s="76">
        <f t="shared" si="1914"/>
        <v>666097.86363636365</v>
      </c>
      <c r="CZ265" s="76">
        <f t="shared" si="1915"/>
        <v>1805621.9349999998</v>
      </c>
      <c r="DA265" s="76">
        <f t="shared" si="1916"/>
        <v>2946475.12</v>
      </c>
      <c r="DB265" s="76">
        <f t="shared" si="1917"/>
        <v>4173457.5035714288</v>
      </c>
      <c r="DC265" s="76">
        <f t="shared" si="1918"/>
        <v>2491246.3058823533</v>
      </c>
      <c r="DD265" s="76">
        <f t="shared" si="1918"/>
        <v>0</v>
      </c>
      <c r="DE265" s="88">
        <f t="shared" si="1920"/>
        <v>2416579.745618029</v>
      </c>
      <c r="DF265" s="85"/>
      <c r="DG265" s="48"/>
      <c r="EX265" s="1"/>
    </row>
    <row r="266" spans="1:154" x14ac:dyDescent="0.15">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19"/>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21"/>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01"/>
        <v>529577.49999999988</v>
      </c>
      <c r="CM266" s="76">
        <f t="shared" si="1902"/>
        <v>10800</v>
      </c>
      <c r="CN266" s="76">
        <f t="shared" si="1903"/>
        <v>636003.88399999996</v>
      </c>
      <c r="CO266" s="76">
        <f t="shared" si="1904"/>
        <v>747636.55333333323</v>
      </c>
      <c r="CP266" s="76">
        <f t="shared" si="1905"/>
        <v>653174.2350000001</v>
      </c>
      <c r="CQ266" s="76">
        <f t="shared" si="1906"/>
        <v>825000.91285714286</v>
      </c>
      <c r="CR266" s="76">
        <f t="shared" si="1907"/>
        <v>677470.71999999997</v>
      </c>
      <c r="CS266" s="76">
        <f t="shared" si="1908"/>
        <v>267558.66666666663</v>
      </c>
      <c r="CT266" s="76">
        <f t="shared" si="1909"/>
        <v>1649041.9249999998</v>
      </c>
      <c r="CU266" s="76">
        <f t="shared" si="1910"/>
        <v>1682030.355</v>
      </c>
      <c r="CV266" s="76">
        <f t="shared" si="1911"/>
        <v>1504535.42</v>
      </c>
      <c r="CW266" s="76">
        <f t="shared" si="1912"/>
        <v>1776936.3784615386</v>
      </c>
      <c r="CX266" s="76">
        <f t="shared" si="1913"/>
        <v>1753873.0731249999</v>
      </c>
      <c r="CY266" s="76">
        <f t="shared" si="1914"/>
        <v>2570165.0909090908</v>
      </c>
      <c r="CZ266" s="76">
        <f t="shared" si="1915"/>
        <v>1945470.5771428568</v>
      </c>
      <c r="DA266" s="76">
        <f t="shared" si="1916"/>
        <v>2959709.5336224493</v>
      </c>
      <c r="DB266" s="76">
        <f t="shared" si="1917"/>
        <v>3777658.3073469391</v>
      </c>
      <c r="DC266" s="76">
        <f t="shared" si="1918"/>
        <v>1485781.5126050424</v>
      </c>
      <c r="DD266" s="76">
        <f t="shared" si="1918"/>
        <v>0</v>
      </c>
      <c r="DE266" s="88">
        <f t="shared" si="1920"/>
        <v>2547757.0043252758</v>
      </c>
      <c r="DF266" s="85"/>
      <c r="DG266" s="48"/>
      <c r="EX266" s="1"/>
    </row>
    <row r="267" spans="1:154" x14ac:dyDescent="0.15">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19"/>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21"/>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01"/>
        <v>344070.42999999993</v>
      </c>
      <c r="CM267" s="76">
        <f t="shared" si="1902"/>
        <v>757823.85000000009</v>
      </c>
      <c r="CN267" s="76">
        <f t="shared" si="1903"/>
        <v>555897.59999999998</v>
      </c>
      <c r="CO267" s="76">
        <f t="shared" si="1904"/>
        <v>683522.36</v>
      </c>
      <c r="CP267" s="76">
        <f t="shared" si="1905"/>
        <v>686717.1675000001</v>
      </c>
      <c r="CQ267" s="76">
        <f t="shared" si="1906"/>
        <v>634112.32714285713</v>
      </c>
      <c r="CR267" s="76">
        <f t="shared" si="1907"/>
        <v>328224.60000000003</v>
      </c>
      <c r="CS267" s="76">
        <f t="shared" si="1908"/>
        <v>1095331.3716666666</v>
      </c>
      <c r="CT267" s="76">
        <f t="shared" si="1909"/>
        <v>1647261.0760000001</v>
      </c>
      <c r="CU267" s="76">
        <f t="shared" si="1910"/>
        <v>1759265.9876923079</v>
      </c>
      <c r="CV267" s="76">
        <f t="shared" si="1911"/>
        <v>1293824.5433333332</v>
      </c>
      <c r="CW267" s="76">
        <f t="shared" si="1912"/>
        <v>1347860.4369230771</v>
      </c>
      <c r="CX267" s="76">
        <f t="shared" si="1913"/>
        <v>1044443.7671875</v>
      </c>
      <c r="CY267" s="76">
        <f t="shared" si="1914"/>
        <v>2158296.7285000002</v>
      </c>
      <c r="CZ267" s="76">
        <f t="shared" si="1915"/>
        <v>1763320.4299047615</v>
      </c>
      <c r="DA267" s="76">
        <f t="shared" si="1916"/>
        <v>2504314.1204081634</v>
      </c>
      <c r="DB267" s="76">
        <f t="shared" si="1917"/>
        <v>3013227.2031818186</v>
      </c>
      <c r="DC267" s="76">
        <f t="shared" si="1918"/>
        <v>1043285.7142857144</v>
      </c>
      <c r="DD267" s="76">
        <f t="shared" si="1918"/>
        <v>0</v>
      </c>
      <c r="DE267" s="88">
        <f t="shared" si="1920"/>
        <v>2096488.8392560917</v>
      </c>
      <c r="DF267" s="85"/>
      <c r="DG267" s="48"/>
      <c r="EX267" s="1"/>
    </row>
    <row r="268" spans="1:154" x14ac:dyDescent="0.15">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19"/>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21"/>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01"/>
        <v>55736.2</v>
      </c>
      <c r="CM268" s="76">
        <f t="shared" si="1902"/>
        <v>627638.46444444463</v>
      </c>
      <c r="CN268" s="76">
        <f t="shared" si="1903"/>
        <v>748776.22399999993</v>
      </c>
      <c r="CO268" s="76">
        <f t="shared" si="1904"/>
        <v>485111.64499999996</v>
      </c>
      <c r="CP268" s="76">
        <f t="shared" si="1905"/>
        <v>600602.29166666674</v>
      </c>
      <c r="CQ268" s="76">
        <f t="shared" si="1906"/>
        <v>133550.20799999998</v>
      </c>
      <c r="CR268" s="76">
        <f t="shared" si="1907"/>
        <v>1092779.49</v>
      </c>
      <c r="CS268" s="76">
        <f t="shared" si="1908"/>
        <v>1270695.4650000003</v>
      </c>
      <c r="CT268" s="76">
        <f t="shared" si="1909"/>
        <v>1675452.493</v>
      </c>
      <c r="CU268" s="76">
        <f t="shared" si="1910"/>
        <v>1452211.0911538466</v>
      </c>
      <c r="CV268" s="76">
        <f t="shared" si="1911"/>
        <v>947024.40166666661</v>
      </c>
      <c r="CW268" s="76">
        <f t="shared" si="1912"/>
        <v>553574.54545454541</v>
      </c>
      <c r="CX268" s="76">
        <f t="shared" si="1913"/>
        <v>1773697.87625</v>
      </c>
      <c r="CY268" s="76">
        <f t="shared" si="1914"/>
        <v>2136995.0959999999</v>
      </c>
      <c r="CZ268" s="76">
        <f t="shared" si="1915"/>
        <v>1438697.3408571426</v>
      </c>
      <c r="DA268" s="76">
        <f t="shared" si="1916"/>
        <v>2174986.6816666666</v>
      </c>
      <c r="DB268" s="76">
        <f t="shared" si="1917"/>
        <v>1024265.9740259742</v>
      </c>
      <c r="DC268" s="76">
        <f t="shared" si="1918"/>
        <v>2105800.6678571431</v>
      </c>
      <c r="DD268" s="76">
        <f t="shared" si="1918"/>
        <v>0</v>
      </c>
      <c r="DE268" s="88">
        <f t="shared" si="1920"/>
        <v>1776149.1520813853</v>
      </c>
      <c r="DF268" s="85"/>
      <c r="DG268" s="48"/>
      <c r="EX268" s="1"/>
    </row>
    <row r="269" spans="1:154" x14ac:dyDescent="0.15">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19"/>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21"/>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01"/>
        <v>432076.21799999994</v>
      </c>
      <c r="CM269" s="76">
        <f t="shared" si="1902"/>
        <v>651705.2662500001</v>
      </c>
      <c r="CN269" s="76">
        <f t="shared" si="1903"/>
        <v>706768.47199999995</v>
      </c>
      <c r="CO269" s="76">
        <f t="shared" si="1904"/>
        <v>545442.37333333329</v>
      </c>
      <c r="CP269" s="76">
        <f t="shared" si="1905"/>
        <v>391428.58333333337</v>
      </c>
      <c r="CQ269" s="76">
        <f t="shared" si="1906"/>
        <v>702014.89599999995</v>
      </c>
      <c r="CR269" s="76">
        <f t="shared" si="1907"/>
        <v>928596.98200000008</v>
      </c>
      <c r="CS269" s="76">
        <f t="shared" si="1908"/>
        <v>1091046.4949999999</v>
      </c>
      <c r="CT269" s="76">
        <f t="shared" si="1909"/>
        <v>1612166.966</v>
      </c>
      <c r="CU269" s="76">
        <f t="shared" si="1910"/>
        <v>1054008.2457692311</v>
      </c>
      <c r="CV269" s="76">
        <f t="shared" si="1911"/>
        <v>233919.41666666669</v>
      </c>
      <c r="CW269" s="76">
        <f t="shared" si="1912"/>
        <v>1890278.9090909089</v>
      </c>
      <c r="CX269" s="76">
        <f t="shared" si="1913"/>
        <v>1680753.7727272727</v>
      </c>
      <c r="CY269" s="76">
        <f t="shared" si="1914"/>
        <v>2206534.4865000001</v>
      </c>
      <c r="CZ269" s="76">
        <f t="shared" si="1915"/>
        <v>1636879.2616666667</v>
      </c>
      <c r="DA269" s="76">
        <f t="shared" si="1916"/>
        <v>1167502.8571428573</v>
      </c>
      <c r="DB269" s="76">
        <f t="shared" si="1917"/>
        <v>786204.15584415593</v>
      </c>
      <c r="DC269" s="76">
        <f t="shared" si="1918"/>
        <v>2341330.8363636369</v>
      </c>
      <c r="DD269" s="76">
        <f t="shared" si="1918"/>
        <v>0</v>
      </c>
      <c r="DE269" s="88">
        <f t="shared" si="1920"/>
        <v>1627690.3195034633</v>
      </c>
      <c r="DF269" s="85"/>
      <c r="DG269" s="48"/>
      <c r="EX269" s="1"/>
    </row>
    <row r="270" spans="1:154" x14ac:dyDescent="0.15">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19"/>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21"/>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01"/>
        <v>377027.63999999996</v>
      </c>
      <c r="CM270" s="76">
        <f t="shared" si="1902"/>
        <v>542925.96500000008</v>
      </c>
      <c r="CN270" s="76">
        <f t="shared" si="1903"/>
        <v>688347.68</v>
      </c>
      <c r="CO270" s="76">
        <f t="shared" si="1904"/>
        <v>428009.58499999996</v>
      </c>
      <c r="CP270" s="76">
        <f t="shared" si="1905"/>
        <v>72464.000000000015</v>
      </c>
      <c r="CQ270" s="76">
        <f t="shared" si="1906"/>
        <v>802528.848</v>
      </c>
      <c r="CR270" s="76">
        <f t="shared" si="1907"/>
        <v>994980.64</v>
      </c>
      <c r="CS270" s="76">
        <f t="shared" si="1908"/>
        <v>935163.84499999986</v>
      </c>
      <c r="CT270" s="76">
        <f t="shared" si="1909"/>
        <v>1645585.2874999999</v>
      </c>
      <c r="CU270" s="76">
        <f t="shared" si="1910"/>
        <v>491631.67692307686</v>
      </c>
      <c r="CV270" s="76">
        <f t="shared" si="1911"/>
        <v>1489130.0083333335</v>
      </c>
      <c r="CW270" s="76">
        <f t="shared" si="1912"/>
        <v>1345341.759090909</v>
      </c>
      <c r="CX270" s="76">
        <f t="shared" si="1913"/>
        <v>1340898.3644444444</v>
      </c>
      <c r="CY270" s="76">
        <f t="shared" si="1914"/>
        <v>1940588.0865</v>
      </c>
      <c r="CZ270" s="76">
        <f t="shared" si="1915"/>
        <v>1179329.3999999999</v>
      </c>
      <c r="DA270" s="76">
        <f t="shared" si="1916"/>
        <v>702600.00000000012</v>
      </c>
      <c r="DB270" s="76">
        <f t="shared" si="1917"/>
        <v>2988123.934545455</v>
      </c>
      <c r="DC270" s="76">
        <f t="shared" si="1918"/>
        <v>2770821.7618181822</v>
      </c>
      <c r="DD270" s="76">
        <f t="shared" si="1918"/>
        <v>0</v>
      </c>
      <c r="DE270" s="88">
        <f t="shared" si="1920"/>
        <v>1916292.6365727272</v>
      </c>
      <c r="DF270" s="85"/>
      <c r="DG270" s="48"/>
      <c r="EX270" s="1"/>
    </row>
    <row r="271" spans="1:154" x14ac:dyDescent="0.15">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19"/>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21"/>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01"/>
        <v>337521.1939999999</v>
      </c>
      <c r="CM271" s="76">
        <f t="shared" si="1902"/>
        <v>510379.48</v>
      </c>
      <c r="CN271" s="76">
        <f t="shared" si="1903"/>
        <v>457974.56000000006</v>
      </c>
      <c r="CO271" s="76">
        <f t="shared" si="1904"/>
        <v>89888.306666666656</v>
      </c>
      <c r="CP271" s="76">
        <f t="shared" si="1905"/>
        <v>536834.88000000012</v>
      </c>
      <c r="CQ271" s="76">
        <f t="shared" si="1906"/>
        <v>720847.75</v>
      </c>
      <c r="CR271" s="76">
        <f t="shared" si="1907"/>
        <v>1087952.7450000001</v>
      </c>
      <c r="CS271" s="76">
        <f t="shared" si="1908"/>
        <v>878366.91249999986</v>
      </c>
      <c r="CT271" s="76">
        <f t="shared" si="1909"/>
        <v>1414916.5799999998</v>
      </c>
      <c r="CU271" s="76">
        <f t="shared" si="1910"/>
        <v>1341272.8138461537</v>
      </c>
      <c r="CV271" s="76">
        <f t="shared" si="1911"/>
        <v>987820.01000000013</v>
      </c>
      <c r="CW271" s="76">
        <f t="shared" si="1912"/>
        <v>1198689.925</v>
      </c>
      <c r="CX271" s="76">
        <f t="shared" si="1913"/>
        <v>1541598</v>
      </c>
      <c r="CY271" s="76">
        <f t="shared" si="1914"/>
        <v>1559933.7254999999</v>
      </c>
      <c r="CZ271" s="76">
        <f t="shared" si="1915"/>
        <v>860400.00000000012</v>
      </c>
      <c r="DA271" s="76">
        <f t="shared" si="1916"/>
        <v>2893735.0514285718</v>
      </c>
      <c r="DB271" s="76">
        <f t="shared" si="1917"/>
        <v>2777770.8115584422</v>
      </c>
      <c r="DC271" s="76">
        <f t="shared" si="1918"/>
        <v>2226425.3600000003</v>
      </c>
      <c r="DD271" s="76">
        <f t="shared" si="1918"/>
        <v>0</v>
      </c>
      <c r="DE271" s="88">
        <f t="shared" si="1920"/>
        <v>2063652.9896974028</v>
      </c>
      <c r="DF271" s="85"/>
      <c r="DG271" s="48"/>
      <c r="EX271" s="1"/>
    </row>
    <row r="272" spans="1:154" x14ac:dyDescent="0.15">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19"/>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21"/>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01"/>
        <v>374735.04799999989</v>
      </c>
      <c r="CM272" s="76">
        <f t="shared" si="1902"/>
        <v>238771.06399999998</v>
      </c>
      <c r="CN272" s="76">
        <f t="shared" si="1903"/>
        <v>58471.933333333334</v>
      </c>
      <c r="CO272" s="76">
        <f t="shared" si="1904"/>
        <v>527749.60666666669</v>
      </c>
      <c r="CP272" s="76">
        <f t="shared" si="1905"/>
        <v>470230.41333333333</v>
      </c>
      <c r="CQ272" s="76">
        <f t="shared" si="1906"/>
        <v>499140.6</v>
      </c>
      <c r="CR272" s="76">
        <f t="shared" si="1907"/>
        <v>847688.49</v>
      </c>
      <c r="CS272" s="76">
        <f t="shared" si="1908"/>
        <v>713101.23499999987</v>
      </c>
      <c r="CT272" s="76">
        <f t="shared" si="1909"/>
        <v>686738.74499999988</v>
      </c>
      <c r="CU272" s="76">
        <f t="shared" si="1910"/>
        <v>977508.13050000009</v>
      </c>
      <c r="CV272" s="76">
        <f t="shared" si="1911"/>
        <v>1011422.3200000001</v>
      </c>
      <c r="CW272" s="76">
        <f t="shared" si="1912"/>
        <v>1255822.3631249997</v>
      </c>
      <c r="CX272" s="76">
        <f t="shared" si="1913"/>
        <v>1534640.7709090905</v>
      </c>
      <c r="CY272" s="76">
        <f t="shared" si="1914"/>
        <v>468594.15500000003</v>
      </c>
      <c r="CZ272" s="76">
        <f t="shared" si="1915"/>
        <v>1349702.1</v>
      </c>
      <c r="DA272" s="76">
        <f t="shared" si="1916"/>
        <v>2641748.1311904765</v>
      </c>
      <c r="DB272" s="76">
        <f t="shared" si="1917"/>
        <v>3789030.855</v>
      </c>
      <c r="DC272" s="76">
        <f t="shared" si="1918"/>
        <v>1269752.8755555558</v>
      </c>
      <c r="DD272" s="76">
        <f t="shared" si="1918"/>
        <v>0</v>
      </c>
      <c r="DE272" s="88">
        <f t="shared" si="1920"/>
        <v>1903765.6233492065</v>
      </c>
      <c r="DF272" s="85"/>
      <c r="DG272" s="48"/>
      <c r="EX272" s="1"/>
    </row>
    <row r="273" spans="1:154" x14ac:dyDescent="0.15">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19"/>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21"/>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01"/>
        <v>318689.13799999992</v>
      </c>
      <c r="CM273" s="76">
        <f t="shared" si="1902"/>
        <v>59772.422857142861</v>
      </c>
      <c r="CN273" s="76">
        <f t="shared" si="1903"/>
        <v>524537.005</v>
      </c>
      <c r="CO273" s="76">
        <f t="shared" si="1904"/>
        <v>716745.6333333333</v>
      </c>
      <c r="CP273" s="76">
        <f t="shared" si="1905"/>
        <v>469479.52285714279</v>
      </c>
      <c r="CQ273" s="76">
        <f t="shared" si="1906"/>
        <v>361824.22499999998</v>
      </c>
      <c r="CR273" s="76">
        <f t="shared" si="1907"/>
        <v>654731.88</v>
      </c>
      <c r="CS273" s="76">
        <f t="shared" si="1908"/>
        <v>371294.685</v>
      </c>
      <c r="CT273" s="76">
        <f t="shared" si="1909"/>
        <v>1979600.5074999998</v>
      </c>
      <c r="CU273" s="76">
        <f t="shared" si="1910"/>
        <v>1172955.1230000001</v>
      </c>
      <c r="CV273" s="76">
        <f t="shared" si="1911"/>
        <v>1205934.23</v>
      </c>
      <c r="CW273" s="76">
        <f t="shared" si="1912"/>
        <v>1323281.4581249997</v>
      </c>
      <c r="CX273" s="76">
        <f t="shared" si="1913"/>
        <v>1272956.5818181816</v>
      </c>
      <c r="CY273" s="76">
        <f t="shared" si="1914"/>
        <v>1756035.1706250003</v>
      </c>
      <c r="CZ273" s="76">
        <f t="shared" si="1915"/>
        <v>1302811.3370833336</v>
      </c>
      <c r="DA273" s="76">
        <f t="shared" si="1916"/>
        <v>3178310.9188095243</v>
      </c>
      <c r="DB273" s="76">
        <f t="shared" si="1917"/>
        <v>2480627.6764285713</v>
      </c>
      <c r="DC273" s="76">
        <f t="shared" si="1918"/>
        <v>765888.88888888911</v>
      </c>
      <c r="DD273" s="76">
        <f t="shared" si="1918"/>
        <v>0</v>
      </c>
      <c r="DE273" s="88">
        <f t="shared" si="1920"/>
        <v>1896734.798367064</v>
      </c>
      <c r="DF273" s="85"/>
      <c r="DG273" s="48"/>
      <c r="EX273" s="1"/>
    </row>
    <row r="274" spans="1:154" x14ac:dyDescent="0.15">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19"/>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21"/>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01"/>
        <v>89410.047999999981</v>
      </c>
      <c r="CM274" s="76">
        <f t="shared" si="1902"/>
        <v>580428.89428571437</v>
      </c>
      <c r="CN274" s="76">
        <f t="shared" si="1903"/>
        <v>484372.59333333338</v>
      </c>
      <c r="CO274" s="76">
        <f t="shared" si="1904"/>
        <v>468466.2</v>
      </c>
      <c r="CP274" s="76">
        <f t="shared" si="1905"/>
        <v>501120.54857142852</v>
      </c>
      <c r="CQ274" s="76">
        <f t="shared" si="1906"/>
        <v>203603.22499999998</v>
      </c>
      <c r="CR274" s="76">
        <f t="shared" si="1907"/>
        <v>219500</v>
      </c>
      <c r="CS274" s="76">
        <f t="shared" si="1908"/>
        <v>892705.8600000001</v>
      </c>
      <c r="CT274" s="76">
        <f t="shared" si="1909"/>
        <v>1683930.4844999998</v>
      </c>
      <c r="CU274" s="76">
        <f t="shared" si="1910"/>
        <v>1187606.9275</v>
      </c>
      <c r="CV274" s="76">
        <f t="shared" si="1911"/>
        <v>1024077.91</v>
      </c>
      <c r="CW274" s="76">
        <f t="shared" si="1912"/>
        <v>618765.90187499986</v>
      </c>
      <c r="CX274" s="76">
        <f t="shared" si="1913"/>
        <v>527411.85</v>
      </c>
      <c r="CY274" s="76">
        <f t="shared" si="1914"/>
        <v>1746875.6537500003</v>
      </c>
      <c r="CZ274" s="76">
        <f t="shared" si="1915"/>
        <v>1880060.4854166671</v>
      </c>
      <c r="DA274" s="76">
        <f t="shared" si="1916"/>
        <v>2160921.564761905</v>
      </c>
      <c r="DB274" s="76">
        <f t="shared" si="1917"/>
        <v>2089174.6950000001</v>
      </c>
      <c r="DC274" s="76">
        <f t="shared" si="1918"/>
        <v>20088.888888888894</v>
      </c>
      <c r="DD274" s="76">
        <f t="shared" si="1918"/>
        <v>0</v>
      </c>
      <c r="DE274" s="88">
        <f t="shared" si="1920"/>
        <v>1579424.2575634923</v>
      </c>
      <c r="DF274" s="85"/>
      <c r="DG274" s="48"/>
      <c r="EX274" s="1"/>
    </row>
    <row r="275" spans="1:154" x14ac:dyDescent="0.15">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19"/>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21"/>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01"/>
        <v>17553.799999999996</v>
      </c>
      <c r="CM275" s="76">
        <f t="shared" si="1902"/>
        <v>494367.4485714286</v>
      </c>
      <c r="CN275" s="76">
        <f t="shared" si="1903"/>
        <v>438477.75</v>
      </c>
      <c r="CO275" s="76">
        <f t="shared" si="1904"/>
        <v>459425.24833333329</v>
      </c>
      <c r="CP275" s="76">
        <f t="shared" si="1905"/>
        <v>456797.99785714282</v>
      </c>
      <c r="CQ275" s="76">
        <f t="shared" si="1906"/>
        <v>21000</v>
      </c>
      <c r="CR275" s="76">
        <f t="shared" si="1907"/>
        <v>571235.80000000005</v>
      </c>
      <c r="CS275" s="76">
        <f t="shared" si="1908"/>
        <v>788486.4</v>
      </c>
      <c r="CT275" s="76">
        <f t="shared" si="1909"/>
        <v>1458880.9109999998</v>
      </c>
      <c r="CU275" s="76">
        <f t="shared" si="1910"/>
        <v>1120005.9675</v>
      </c>
      <c r="CV275" s="76">
        <f t="shared" si="1911"/>
        <v>796053.54</v>
      </c>
      <c r="CW275" s="76">
        <f t="shared" si="1912"/>
        <v>131943.73499999996</v>
      </c>
      <c r="CX275" s="76">
        <f t="shared" si="1913"/>
        <v>1636828.78125</v>
      </c>
      <c r="CY275" s="76">
        <f t="shared" si="1914"/>
        <v>2197765.7550000004</v>
      </c>
      <c r="CZ275" s="76">
        <f t="shared" si="1915"/>
        <v>1598376.6066666667</v>
      </c>
      <c r="DA275" s="76">
        <f t="shared" si="1916"/>
        <v>1536843.580952381</v>
      </c>
      <c r="DB275" s="76">
        <f t="shared" si="1917"/>
        <v>1544665.1785714286</v>
      </c>
      <c r="DC275" s="76">
        <f t="shared" si="1918"/>
        <v>1851020.8577777783</v>
      </c>
      <c r="DD275" s="76">
        <f t="shared" si="1918"/>
        <v>0</v>
      </c>
      <c r="DE275" s="88">
        <f t="shared" si="1920"/>
        <v>1745734.395793651</v>
      </c>
      <c r="DF275" s="85"/>
      <c r="DG275" s="48"/>
      <c r="EX275" s="1"/>
    </row>
    <row r="276" spans="1:154" x14ac:dyDescent="0.15">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19"/>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21"/>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01"/>
        <v>179589.71599999996</v>
      </c>
      <c r="CM276" s="76">
        <f t="shared" si="1902"/>
        <v>538131.58299999998</v>
      </c>
      <c r="CN276" s="76">
        <f t="shared" si="1903"/>
        <v>516076.69</v>
      </c>
      <c r="CO276" s="76">
        <f t="shared" si="1904"/>
        <v>483069.2533333333</v>
      </c>
      <c r="CP276" s="76">
        <f t="shared" si="1905"/>
        <v>298268.62571428571</v>
      </c>
      <c r="CQ276" s="76">
        <f t="shared" si="1906"/>
        <v>523046.64999999997</v>
      </c>
      <c r="CR276" s="76">
        <f t="shared" si="1907"/>
        <v>84992.8</v>
      </c>
      <c r="CS276" s="76">
        <f t="shared" si="1908"/>
        <v>902266.79999999981</v>
      </c>
      <c r="CT276" s="76">
        <f t="shared" si="1909"/>
        <v>1391783.04375</v>
      </c>
      <c r="CU276" s="76">
        <f t="shared" si="1910"/>
        <v>663891.61125000007</v>
      </c>
      <c r="CV276" s="76">
        <f t="shared" si="1911"/>
        <v>174460.5</v>
      </c>
      <c r="CW276" s="76">
        <f t="shared" si="1912"/>
        <v>1337824.6199999996</v>
      </c>
      <c r="CX276" s="76">
        <f t="shared" si="1913"/>
        <v>1112249.25</v>
      </c>
      <c r="CY276" s="76">
        <f t="shared" si="1914"/>
        <v>1850248.4331250002</v>
      </c>
      <c r="CZ276" s="76">
        <f t="shared" si="1915"/>
        <v>1506136.9833333329</v>
      </c>
      <c r="DA276" s="76">
        <f t="shared" si="1916"/>
        <v>1036966.7976190477</v>
      </c>
      <c r="DB276" s="76">
        <f t="shared" si="1917"/>
        <v>653040.00000000012</v>
      </c>
      <c r="DC276" s="76">
        <f t="shared" si="1918"/>
        <v>1867101.7622222228</v>
      </c>
      <c r="DD276" s="76">
        <f t="shared" si="1918"/>
        <v>0</v>
      </c>
      <c r="DE276" s="88">
        <f t="shared" si="1920"/>
        <v>1382698.7952599206</v>
      </c>
      <c r="DF276" s="85"/>
      <c r="DG276" s="48"/>
      <c r="EX276" s="1"/>
    </row>
    <row r="277" spans="1:154" x14ac:dyDescent="0.15">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19"/>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21"/>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01"/>
        <v>149479.99999999997</v>
      </c>
      <c r="CM277" s="76">
        <f t="shared" si="1902"/>
        <v>528207.81000000006</v>
      </c>
      <c r="CN277" s="76">
        <f t="shared" si="1903"/>
        <v>583981.88</v>
      </c>
      <c r="CO277" s="76">
        <f t="shared" si="1904"/>
        <v>489701.39166666666</v>
      </c>
      <c r="CP277" s="76">
        <f t="shared" si="1905"/>
        <v>25300.286250000001</v>
      </c>
      <c r="CQ277" s="76">
        <f t="shared" si="1906"/>
        <v>594383.27</v>
      </c>
      <c r="CR277" s="76">
        <f t="shared" si="1907"/>
        <v>121387.8</v>
      </c>
      <c r="CS277" s="76">
        <f t="shared" si="1908"/>
        <v>1037630.7879999998</v>
      </c>
      <c r="CT277" s="76">
        <f t="shared" si="1909"/>
        <v>1409092.3874999997</v>
      </c>
      <c r="CU277" s="76">
        <f t="shared" si="1910"/>
        <v>277287.19500000001</v>
      </c>
      <c r="CV277" s="76">
        <f t="shared" si="1911"/>
        <v>1343004.03</v>
      </c>
      <c r="CW277" s="76">
        <f t="shared" si="1912"/>
        <v>996945.69</v>
      </c>
      <c r="CX277" s="76">
        <f t="shared" si="1913"/>
        <v>1242153.45</v>
      </c>
      <c r="CY277" s="76">
        <f t="shared" si="1914"/>
        <v>1797220.6006250002</v>
      </c>
      <c r="CZ277" s="76">
        <f t="shared" si="1915"/>
        <v>1186694.0083333331</v>
      </c>
      <c r="DA277" s="76">
        <f t="shared" si="1916"/>
        <v>383000</v>
      </c>
      <c r="DB277" s="76">
        <f t="shared" si="1917"/>
        <v>2693871.3708571433</v>
      </c>
      <c r="DC277" s="76">
        <f t="shared" si="1918"/>
        <v>2683948.8800000008</v>
      </c>
      <c r="DD277" s="76">
        <f t="shared" si="1918"/>
        <v>0</v>
      </c>
      <c r="DE277" s="88">
        <f t="shared" si="1920"/>
        <v>1748946.9719630957</v>
      </c>
      <c r="DF277" s="85"/>
      <c r="DG277" s="48"/>
      <c r="EX277" s="1"/>
    </row>
    <row r="278" spans="1:154" x14ac:dyDescent="0.15">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19"/>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21"/>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01"/>
        <v>238899.94599999994</v>
      </c>
      <c r="CM278" s="76">
        <f t="shared" si="1902"/>
        <v>642753.15</v>
      </c>
      <c r="CN278" s="76">
        <f t="shared" si="1903"/>
        <v>454997.35166666668</v>
      </c>
      <c r="CO278" s="76">
        <f t="shared" si="1904"/>
        <v>55840.72</v>
      </c>
      <c r="CP278" s="76">
        <f t="shared" si="1905"/>
        <v>440319.08624999999</v>
      </c>
      <c r="CQ278" s="76">
        <f t="shared" si="1906"/>
        <v>474208.08</v>
      </c>
      <c r="CR278" s="76">
        <f t="shared" si="1907"/>
        <v>143650</v>
      </c>
      <c r="CS278" s="76">
        <f t="shared" si="1908"/>
        <v>868965.40399999986</v>
      </c>
      <c r="CT278" s="76">
        <f t="shared" si="1909"/>
        <v>1061190.1416666666</v>
      </c>
      <c r="CU278" s="76">
        <f t="shared" si="1910"/>
        <v>1067724.8025</v>
      </c>
      <c r="CV278" s="76">
        <f t="shared" si="1911"/>
        <v>940442.4</v>
      </c>
      <c r="CW278" s="76">
        <f t="shared" si="1912"/>
        <v>1222618.8390000002</v>
      </c>
      <c r="CX278" s="76">
        <f t="shared" si="1913"/>
        <v>1322184.0299999998</v>
      </c>
      <c r="CY278" s="76">
        <f t="shared" si="1914"/>
        <v>1495791.6256250001</v>
      </c>
      <c r="CZ278" s="76">
        <f t="shared" si="1915"/>
        <v>656075</v>
      </c>
      <c r="DA278" s="76">
        <f t="shared" si="1916"/>
        <v>2138094.7642857144</v>
      </c>
      <c r="DB278" s="76">
        <f t="shared" si="1917"/>
        <v>2514884.2500000005</v>
      </c>
      <c r="DC278" s="76">
        <f t="shared" si="1918"/>
        <v>1744545.4777777782</v>
      </c>
      <c r="DD278" s="76">
        <f t="shared" si="1918"/>
        <v>0</v>
      </c>
      <c r="DE278" s="88">
        <f t="shared" si="1920"/>
        <v>1709878.2235376984</v>
      </c>
      <c r="DF278" s="85"/>
      <c r="DG278" s="48"/>
      <c r="EX278" s="1"/>
    </row>
    <row r="279" spans="1:154" x14ac:dyDescent="0.15">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19"/>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21"/>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01"/>
        <v>190833.43999999997</v>
      </c>
      <c r="CM279" s="76">
        <f t="shared" si="1902"/>
        <v>992298.06</v>
      </c>
      <c r="CN279" s="76">
        <f t="shared" si="1903"/>
        <v>164654</v>
      </c>
      <c r="CO279" s="76">
        <f t="shared" si="1904"/>
        <v>408863</v>
      </c>
      <c r="CP279" s="76">
        <f t="shared" si="1905"/>
        <v>309468.57500000007</v>
      </c>
      <c r="CQ279" s="76">
        <f t="shared" si="1906"/>
        <v>545953.22</v>
      </c>
      <c r="CR279" s="76">
        <f t="shared" si="1907"/>
        <v>221741.80000000002</v>
      </c>
      <c r="CS279" s="76">
        <f t="shared" si="1908"/>
        <v>875438.68999999983</v>
      </c>
      <c r="CT279" s="76">
        <f t="shared" si="1909"/>
        <v>367970.05</v>
      </c>
      <c r="CU279" s="76">
        <f t="shared" si="1910"/>
        <v>829565.44714285724</v>
      </c>
      <c r="CV279" s="76">
        <f t="shared" si="1911"/>
        <v>1233319.23</v>
      </c>
      <c r="CW279" s="76">
        <f t="shared" si="1912"/>
        <v>1326775.8233333332</v>
      </c>
      <c r="CX279" s="76">
        <f t="shared" si="1913"/>
        <v>1037045.4108333335</v>
      </c>
      <c r="CY279" s="76">
        <f t="shared" si="1914"/>
        <v>346130.53444444441</v>
      </c>
      <c r="CZ279" s="76">
        <f t="shared" si="1915"/>
        <v>1588281.5025000002</v>
      </c>
      <c r="DA279" s="76">
        <f t="shared" si="1916"/>
        <v>1401951.8830952381</v>
      </c>
      <c r="DB279" s="76">
        <f t="shared" si="1917"/>
        <v>2762065.3320000004</v>
      </c>
      <c r="DC279" s="76">
        <f t="shared" si="1918"/>
        <v>1860895.1138888893</v>
      </c>
      <c r="DD279" s="76">
        <f t="shared" si="1918"/>
        <v>0</v>
      </c>
      <c r="DE279" s="88">
        <f t="shared" si="1920"/>
        <v>1591864.8731857145</v>
      </c>
      <c r="DF279" s="85"/>
      <c r="DG279" s="48"/>
      <c r="EX279" s="1"/>
    </row>
    <row r="280" spans="1:154" x14ac:dyDescent="0.15">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19"/>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21"/>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01"/>
        <v>360866.93999999994</v>
      </c>
      <c r="CM280" s="76">
        <f t="shared" si="1902"/>
        <v>171247.99999999997</v>
      </c>
      <c r="CN280" s="76">
        <f t="shared" si="1903"/>
        <v>893368.75</v>
      </c>
      <c r="CO280" s="76">
        <f t="shared" si="1904"/>
        <v>585024.21666666667</v>
      </c>
      <c r="CP280" s="76">
        <f t="shared" si="1905"/>
        <v>374577.65</v>
      </c>
      <c r="CQ280" s="76">
        <f t="shared" si="1906"/>
        <v>364778.72000000003</v>
      </c>
      <c r="CR280" s="76">
        <f t="shared" si="1907"/>
        <v>140379.80000000002</v>
      </c>
      <c r="CS280" s="76">
        <f t="shared" si="1908"/>
        <v>162642.56799999997</v>
      </c>
      <c r="CT280" s="76">
        <f t="shared" si="1909"/>
        <v>1152211.5799999998</v>
      </c>
      <c r="CU280" s="76">
        <f t="shared" si="1910"/>
        <v>1023281.6575000001</v>
      </c>
      <c r="CV280" s="76">
        <f t="shared" si="1911"/>
        <v>1308725.3700000001</v>
      </c>
      <c r="CW280" s="76">
        <f t="shared" si="1912"/>
        <v>1394638.7111111111</v>
      </c>
      <c r="CX280" s="76">
        <f t="shared" si="1913"/>
        <v>946747.08166666678</v>
      </c>
      <c r="CY280" s="76">
        <f t="shared" si="1914"/>
        <v>1924401.1049999997</v>
      </c>
      <c r="CZ280" s="76">
        <f t="shared" si="1915"/>
        <v>1527748.3783333332</v>
      </c>
      <c r="DA280" s="76">
        <f t="shared" si="1916"/>
        <v>2085451.1955555554</v>
      </c>
      <c r="DB280" s="76">
        <f t="shared" si="1917"/>
        <v>1813055.3031250001</v>
      </c>
      <c r="DC280" s="76">
        <f t="shared" si="1918"/>
        <v>614411.11111111124</v>
      </c>
      <c r="DD280" s="76">
        <f t="shared" si="1918"/>
        <v>0</v>
      </c>
      <c r="DE280" s="88">
        <f t="shared" si="1920"/>
        <v>1593013.4186249999</v>
      </c>
      <c r="DF280" s="85"/>
      <c r="DG280" s="48"/>
      <c r="EX280" s="1"/>
    </row>
    <row r="281" spans="1:154" x14ac:dyDescent="0.15">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19"/>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21"/>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01"/>
        <v>318641.06199999992</v>
      </c>
      <c r="CM281" s="76">
        <f t="shared" si="1902"/>
        <v>619397.89999999991</v>
      </c>
      <c r="CN281" s="76">
        <f t="shared" si="1903"/>
        <v>860899.58799999999</v>
      </c>
      <c r="CO281" s="76">
        <f t="shared" si="1904"/>
        <v>596480.16333333333</v>
      </c>
      <c r="CP281" s="76">
        <f t="shared" si="1905"/>
        <v>269987.83500000002</v>
      </c>
      <c r="CQ281" s="76">
        <f t="shared" si="1906"/>
        <v>281611.53999999998</v>
      </c>
      <c r="CR281" s="76">
        <f t="shared" si="1907"/>
        <v>8008</v>
      </c>
      <c r="CS281" s="76">
        <f t="shared" si="1908"/>
        <v>923010.92999999993</v>
      </c>
      <c r="CT281" s="76">
        <f t="shared" si="1909"/>
        <v>1044808.825</v>
      </c>
      <c r="CU281" s="76">
        <f t="shared" si="1910"/>
        <v>900944.63</v>
      </c>
      <c r="CV281" s="76">
        <f t="shared" si="1911"/>
        <v>1370360.8075000001</v>
      </c>
      <c r="CW281" s="76">
        <f t="shared" si="1912"/>
        <v>1153632.2211111111</v>
      </c>
      <c r="CX281" s="76">
        <f t="shared" si="1913"/>
        <v>206159.84</v>
      </c>
      <c r="CY281" s="76">
        <f t="shared" si="1914"/>
        <v>1560298.9964926739</v>
      </c>
      <c r="CZ281" s="76">
        <f t="shared" si="1915"/>
        <v>2048148.5266666664</v>
      </c>
      <c r="DA281" s="76">
        <f t="shared" si="1916"/>
        <v>723381.86587301583</v>
      </c>
      <c r="DB281" s="76">
        <f t="shared" si="1917"/>
        <v>1917944.0303571429</v>
      </c>
      <c r="DC281" s="76">
        <f t="shared" si="1918"/>
        <v>182800.00000000003</v>
      </c>
      <c r="DD281" s="76">
        <f t="shared" si="1918"/>
        <v>0</v>
      </c>
      <c r="DE281" s="88">
        <f t="shared" si="1920"/>
        <v>1286514.6838778998</v>
      </c>
      <c r="DF281" s="85"/>
      <c r="DG281" s="48"/>
      <c r="EX281" s="1"/>
    </row>
    <row r="282" spans="1:154" x14ac:dyDescent="0.15">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19"/>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21"/>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01"/>
        <v>84279.764999999985</v>
      </c>
      <c r="CM282" s="76">
        <f t="shared" si="1902"/>
        <v>648791.09999999986</v>
      </c>
      <c r="CN282" s="76">
        <f t="shared" si="1903"/>
        <v>911178.71600000001</v>
      </c>
      <c r="CO282" s="76">
        <f t="shared" si="1904"/>
        <v>685820.48</v>
      </c>
      <c r="CP282" s="76">
        <f t="shared" si="1905"/>
        <v>396413.43</v>
      </c>
      <c r="CQ282" s="76">
        <f t="shared" si="1906"/>
        <v>30260.54</v>
      </c>
      <c r="CR282" s="76">
        <f t="shared" si="1907"/>
        <v>350606.60000000003</v>
      </c>
      <c r="CS282" s="76">
        <f t="shared" si="1908"/>
        <v>968128.19</v>
      </c>
      <c r="CT282" s="76">
        <f t="shared" si="1909"/>
        <v>790707.08499999996</v>
      </c>
      <c r="CU282" s="76">
        <f t="shared" si="1910"/>
        <v>734240.73499999999</v>
      </c>
      <c r="CV282" s="76">
        <f t="shared" si="1911"/>
        <v>1704999.5275000001</v>
      </c>
      <c r="CW282" s="76">
        <f t="shared" si="1912"/>
        <v>105200.50555555556</v>
      </c>
      <c r="CX282" s="76">
        <f t="shared" si="1913"/>
        <v>1479872.09</v>
      </c>
      <c r="CY282" s="76">
        <f t="shared" si="1914"/>
        <v>2226861.9604761899</v>
      </c>
      <c r="CZ282" s="76">
        <f t="shared" si="1915"/>
        <v>1558825.1099999999</v>
      </c>
      <c r="DA282" s="76">
        <f t="shared" si="1916"/>
        <v>544256.25158730161</v>
      </c>
      <c r="DB282" s="76">
        <f t="shared" si="1917"/>
        <v>1160794.642857143</v>
      </c>
      <c r="DC282" s="76">
        <f t="shared" si="1918"/>
        <v>1881939.4561111114</v>
      </c>
      <c r="DD282" s="76">
        <f t="shared" si="1918"/>
        <v>0</v>
      </c>
      <c r="DE282" s="88">
        <f t="shared" si="1920"/>
        <v>1474535.4842063491</v>
      </c>
      <c r="DF282" s="85"/>
      <c r="DG282" s="48"/>
      <c r="EX282" s="1"/>
    </row>
    <row r="283" spans="1:154" x14ac:dyDescent="0.15">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19"/>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21"/>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01"/>
        <v>638071.44499999995</v>
      </c>
      <c r="CM283" s="76">
        <f t="shared" si="1902"/>
        <v>606202.14999999991</v>
      </c>
      <c r="CN283" s="76">
        <f t="shared" si="1903"/>
        <v>907146.12800000003</v>
      </c>
      <c r="CO283" s="76">
        <f t="shared" si="1904"/>
        <v>568035.82666666678</v>
      </c>
      <c r="CP283" s="76">
        <f t="shared" si="1905"/>
        <v>212765.09</v>
      </c>
      <c r="CQ283" s="76">
        <f t="shared" si="1906"/>
        <v>497544.45</v>
      </c>
      <c r="CR283" s="76">
        <f t="shared" si="1907"/>
        <v>354248.2</v>
      </c>
      <c r="CS283" s="76">
        <f t="shared" si="1908"/>
        <v>884777.34</v>
      </c>
      <c r="CT283" s="76">
        <f t="shared" si="1909"/>
        <v>1100603.9349999998</v>
      </c>
      <c r="CU283" s="76">
        <f t="shared" si="1910"/>
        <v>550093.91500000004</v>
      </c>
      <c r="CV283" s="76">
        <f t="shared" si="1911"/>
        <v>27696.9</v>
      </c>
      <c r="CW283" s="76">
        <f t="shared" si="1912"/>
        <v>1615397.0372222222</v>
      </c>
      <c r="CX283" s="76">
        <f t="shared" si="1913"/>
        <v>1220089.3466666669</v>
      </c>
      <c r="CY283" s="76">
        <f t="shared" si="1914"/>
        <v>2090893.0188644687</v>
      </c>
      <c r="CZ283" s="76">
        <f t="shared" si="1915"/>
        <v>1251902.7966666666</v>
      </c>
      <c r="DA283" s="76">
        <f t="shared" si="1916"/>
        <v>359227.0817460317</v>
      </c>
      <c r="DB283" s="76">
        <f t="shared" si="1917"/>
        <v>301910.71428571432</v>
      </c>
      <c r="DC283" s="76">
        <f t="shared" si="1918"/>
        <v>1236407.406666667</v>
      </c>
      <c r="DD283" s="76">
        <f t="shared" si="1918"/>
        <v>0</v>
      </c>
      <c r="DE283" s="88">
        <f t="shared" si="1920"/>
        <v>1048068.2036459098</v>
      </c>
      <c r="DF283" s="85"/>
      <c r="DG283" s="48"/>
      <c r="EX283" s="1"/>
    </row>
    <row r="284" spans="1:154" x14ac:dyDescent="0.15">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19"/>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21"/>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01"/>
        <v>191415.69749999998</v>
      </c>
      <c r="CM284" s="76">
        <f t="shared" si="1902"/>
        <v>629076.32666666666</v>
      </c>
      <c r="CN284" s="76">
        <f t="shared" si="1903"/>
        <v>927982.50800000003</v>
      </c>
      <c r="CO284" s="76">
        <f t="shared" si="1904"/>
        <v>486613.70444444456</v>
      </c>
      <c r="CP284" s="76">
        <f t="shared" si="1905"/>
        <v>69891.500000000015</v>
      </c>
      <c r="CQ284" s="76">
        <f t="shared" si="1906"/>
        <v>454761.2</v>
      </c>
      <c r="CR284" s="76">
        <f t="shared" si="1907"/>
        <v>504475</v>
      </c>
      <c r="CS284" s="76">
        <f t="shared" si="1908"/>
        <v>1039828.32</v>
      </c>
      <c r="CT284" s="76">
        <f t="shared" si="1909"/>
        <v>1200533.4549999998</v>
      </c>
      <c r="CU284" s="76">
        <f t="shared" si="1910"/>
        <v>134549.60999999999</v>
      </c>
      <c r="CV284" s="76">
        <f t="shared" si="1911"/>
        <v>2562514.1850000001</v>
      </c>
      <c r="CW284" s="76">
        <f t="shared" si="1912"/>
        <v>1660057.2949999999</v>
      </c>
      <c r="CX284" s="76">
        <f t="shared" si="1913"/>
        <v>1549765.0444444446</v>
      </c>
      <c r="CY284" s="76">
        <f t="shared" si="1914"/>
        <v>2231225.1204395602</v>
      </c>
      <c r="CZ284" s="76">
        <f t="shared" si="1915"/>
        <v>944065.27999999991</v>
      </c>
      <c r="DA284" s="76">
        <f t="shared" si="1916"/>
        <v>125365.07936507936</v>
      </c>
      <c r="DB284" s="76">
        <f t="shared" si="1917"/>
        <v>1419761.1607142859</v>
      </c>
      <c r="DC284" s="76">
        <f t="shared" si="1918"/>
        <v>2401277.875</v>
      </c>
      <c r="DD284" s="76">
        <f t="shared" si="1918"/>
        <v>0</v>
      </c>
      <c r="DE284" s="88">
        <f t="shared" si="1920"/>
        <v>1424338.9031037851</v>
      </c>
      <c r="DF284" s="85"/>
      <c r="DG284" s="48"/>
      <c r="EX284" s="1"/>
    </row>
    <row r="285" spans="1:154" x14ac:dyDescent="0.15">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19"/>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21"/>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01"/>
        <v>286592.06999999995</v>
      </c>
      <c r="CM285" s="76">
        <f t="shared" si="1902"/>
        <v>689227.64999999991</v>
      </c>
      <c r="CN285" s="76">
        <f t="shared" si="1903"/>
        <v>785010.70799999998</v>
      </c>
      <c r="CO285" s="76">
        <f t="shared" si="1904"/>
        <v>5778.0800000000017</v>
      </c>
      <c r="CP285" s="76">
        <f t="shared" si="1905"/>
        <v>395028.24000000005</v>
      </c>
      <c r="CQ285" s="76">
        <f t="shared" si="1906"/>
        <v>414308.49</v>
      </c>
      <c r="CR285" s="76">
        <f t="shared" si="1907"/>
        <v>531230</v>
      </c>
      <c r="CS285" s="76">
        <f t="shared" si="1908"/>
        <v>900150.06</v>
      </c>
      <c r="CT285" s="76">
        <f t="shared" si="1909"/>
        <v>454104.36499999999</v>
      </c>
      <c r="CU285" s="76">
        <f t="shared" si="1910"/>
        <v>862278.48</v>
      </c>
      <c r="CV285" s="76">
        <f t="shared" si="1911"/>
        <v>2452499.8574999999</v>
      </c>
      <c r="CW285" s="76">
        <f t="shared" si="1912"/>
        <v>1712807.1289999997</v>
      </c>
      <c r="CX285" s="76">
        <f t="shared" si="1913"/>
        <v>1647507.2625000002</v>
      </c>
      <c r="CY285" s="76">
        <f t="shared" si="1914"/>
        <v>1907847.4577216115</v>
      </c>
      <c r="CZ285" s="76">
        <f t="shared" si="1915"/>
        <v>187066.66666666666</v>
      </c>
      <c r="DA285" s="76">
        <f t="shared" si="1916"/>
        <v>268829.1722222222</v>
      </c>
      <c r="DB285" s="76">
        <f t="shared" si="1917"/>
        <v>2162780.3459821432</v>
      </c>
      <c r="DC285" s="76">
        <f t="shared" si="1918"/>
        <v>1308201.3458333332</v>
      </c>
      <c r="DD285" s="76">
        <f t="shared" si="1918"/>
        <v>0</v>
      </c>
      <c r="DE285" s="88">
        <f t="shared" si="1920"/>
        <v>1166944.9976851954</v>
      </c>
      <c r="DF285" s="85"/>
      <c r="DG285" s="48"/>
      <c r="EX285" s="1"/>
    </row>
    <row r="286" spans="1:154" x14ac:dyDescent="0.15">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19"/>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21"/>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01"/>
        <v>435343.57874999993</v>
      </c>
      <c r="CM286" s="76">
        <f t="shared" si="1902"/>
        <v>631335.67499999993</v>
      </c>
      <c r="CN286" s="76">
        <f t="shared" si="1903"/>
        <v>170596.94666666668</v>
      </c>
      <c r="CO286" s="76">
        <f t="shared" si="1904"/>
        <v>620262.24750000006</v>
      </c>
      <c r="CP286" s="76">
        <f t="shared" si="1905"/>
        <v>465969.49000000005</v>
      </c>
      <c r="CQ286" s="76">
        <f t="shared" si="1906"/>
        <v>511772.79</v>
      </c>
      <c r="CR286" s="76">
        <f t="shared" si="1907"/>
        <v>686749.23333333328</v>
      </c>
      <c r="CS286" s="76">
        <f t="shared" si="1908"/>
        <v>665150.2333333334</v>
      </c>
      <c r="CT286" s="76">
        <f t="shared" si="1909"/>
        <v>101661</v>
      </c>
      <c r="CU286" s="76">
        <f t="shared" si="1910"/>
        <v>721865.02500000002</v>
      </c>
      <c r="CV286" s="76">
        <f t="shared" si="1911"/>
        <v>2246956.5900000003</v>
      </c>
      <c r="CW286" s="76">
        <f t="shared" si="1912"/>
        <v>1554759.5379999997</v>
      </c>
      <c r="CX286" s="76">
        <f t="shared" si="1913"/>
        <v>1528808.2425000002</v>
      </c>
      <c r="CY286" s="76">
        <f t="shared" si="1914"/>
        <v>102885.16799267397</v>
      </c>
      <c r="CZ286" s="76">
        <f t="shared" si="1915"/>
        <v>1023417.9433333332</v>
      </c>
      <c r="DA286" s="76">
        <f t="shared" si="1916"/>
        <v>2015644.534126984</v>
      </c>
      <c r="DB286" s="76">
        <f t="shared" si="1917"/>
        <v>1954522.8558035716</v>
      </c>
      <c r="DC286" s="76">
        <f t="shared" si="1918"/>
        <v>1363989.5333333332</v>
      </c>
      <c r="DD286" s="76">
        <f t="shared" si="1918"/>
        <v>0</v>
      </c>
      <c r="DE286" s="88">
        <f t="shared" si="1920"/>
        <v>1292092.0069179791</v>
      </c>
      <c r="DF286" s="85"/>
      <c r="DG286" s="48"/>
      <c r="EX286" s="1"/>
    </row>
    <row r="287" spans="1:154" x14ac:dyDescent="0.15">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19"/>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21"/>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01"/>
        <v>506651.31999999995</v>
      </c>
      <c r="CM287" s="76">
        <f t="shared" si="1902"/>
        <v>9029.9999999999982</v>
      </c>
      <c r="CN287" s="76">
        <f t="shared" si="1903"/>
        <v>662702.00666666671</v>
      </c>
      <c r="CO287" s="76">
        <f t="shared" si="1904"/>
        <v>531842.85000000009</v>
      </c>
      <c r="CP287" s="76">
        <f t="shared" si="1905"/>
        <v>451825.32000000007</v>
      </c>
      <c r="CQ287" s="76">
        <f t="shared" si="1906"/>
        <v>348291.28</v>
      </c>
      <c r="CR287" s="76">
        <f t="shared" si="1907"/>
        <v>573540.56666666665</v>
      </c>
      <c r="CS287" s="76">
        <f t="shared" si="1908"/>
        <v>395295.17333333334</v>
      </c>
      <c r="CT287" s="76">
        <f t="shared" si="1909"/>
        <v>998935.88499999989</v>
      </c>
      <c r="CU287" s="76">
        <f t="shared" si="1910"/>
        <v>820991.26857142861</v>
      </c>
      <c r="CV287" s="76">
        <f t="shared" si="1911"/>
        <v>2354399.3880000003</v>
      </c>
      <c r="CW287" s="76">
        <f t="shared" si="1912"/>
        <v>1608758.3999999997</v>
      </c>
      <c r="CX287" s="76">
        <f t="shared" si="1913"/>
        <v>1149778.5750000002</v>
      </c>
      <c r="CY287" s="76">
        <f t="shared" si="1914"/>
        <v>2314992.8768791207</v>
      </c>
      <c r="CZ287" s="76">
        <f t="shared" si="1915"/>
        <v>1495755.38</v>
      </c>
      <c r="DA287" s="76">
        <f t="shared" si="1916"/>
        <v>1196237.8799999999</v>
      </c>
      <c r="DB287" s="76">
        <f t="shared" si="1917"/>
        <v>2114761.1866071429</v>
      </c>
      <c r="DC287" s="76">
        <f t="shared" si="1918"/>
        <v>489208.33333333331</v>
      </c>
      <c r="DD287" s="76">
        <f t="shared" si="1918"/>
        <v>0</v>
      </c>
      <c r="DE287" s="88">
        <f t="shared" si="1920"/>
        <v>1522191.1313639192</v>
      </c>
      <c r="DF287" s="85"/>
      <c r="DG287" s="48"/>
      <c r="EX287" s="1"/>
    </row>
    <row r="288" spans="1:154" x14ac:dyDescent="0.15">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19"/>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21"/>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01"/>
        <v>401348.81624999997</v>
      </c>
      <c r="CM288" s="76">
        <f t="shared" si="1902"/>
        <v>860920.87999999989</v>
      </c>
      <c r="CN288" s="76">
        <f t="shared" si="1903"/>
        <v>694972.43333333347</v>
      </c>
      <c r="CO288" s="76">
        <f t="shared" si="1904"/>
        <v>441046.01250000007</v>
      </c>
      <c r="CP288" s="76">
        <f t="shared" si="1905"/>
        <v>414631.30000000005</v>
      </c>
      <c r="CQ288" s="76">
        <f t="shared" si="1906"/>
        <v>267553.06</v>
      </c>
      <c r="CR288" s="76">
        <f t="shared" si="1907"/>
        <v>132491.33333333331</v>
      </c>
      <c r="CS288" s="76">
        <f t="shared" si="1908"/>
        <v>1069245.8433333333</v>
      </c>
      <c r="CT288" s="76">
        <f t="shared" si="1909"/>
        <v>878377.83</v>
      </c>
      <c r="CU288" s="76">
        <f t="shared" si="1910"/>
        <v>1021449.9655555554</v>
      </c>
      <c r="CV288" s="76">
        <f t="shared" si="1911"/>
        <v>2333412.1020000004</v>
      </c>
      <c r="CW288" s="76">
        <f t="shared" si="1912"/>
        <v>319223.99999999994</v>
      </c>
      <c r="CX288" s="76">
        <f t="shared" si="1913"/>
        <v>249989.35500000004</v>
      </c>
      <c r="CY288" s="76">
        <f t="shared" si="1914"/>
        <v>2218293.8245604397</v>
      </c>
      <c r="CZ288" s="76">
        <f t="shared" si="1915"/>
        <v>1946407.0427777776</v>
      </c>
      <c r="DA288" s="76">
        <f t="shared" si="1916"/>
        <v>1142059.8799999999</v>
      </c>
      <c r="DB288" s="76">
        <f t="shared" si="1917"/>
        <v>1519051.487714286</v>
      </c>
      <c r="DC288" s="76">
        <f t="shared" si="1918"/>
        <v>147500</v>
      </c>
      <c r="DD288" s="76">
        <f t="shared" si="1918"/>
        <v>0</v>
      </c>
      <c r="DE288" s="88">
        <f t="shared" si="1920"/>
        <v>1394662.4470105006</v>
      </c>
      <c r="DF288" s="85"/>
      <c r="DG288" s="48"/>
      <c r="EX288" s="1"/>
    </row>
    <row r="289" spans="1:154" x14ac:dyDescent="0.15">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19"/>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21"/>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01"/>
        <v>24437.749999999996</v>
      </c>
      <c r="CM289" s="76">
        <f t="shared" si="1902"/>
        <v>637248.58374999999</v>
      </c>
      <c r="CN289" s="76">
        <f t="shared" si="1903"/>
        <v>588205.9800000001</v>
      </c>
      <c r="CO289" s="76">
        <f t="shared" si="1904"/>
        <v>523982.52750000008</v>
      </c>
      <c r="CP289" s="76">
        <f t="shared" si="1905"/>
        <v>359649.48000000004</v>
      </c>
      <c r="CQ289" s="76">
        <f t="shared" si="1906"/>
        <v>1070.08</v>
      </c>
      <c r="CR289" s="76">
        <f t="shared" si="1907"/>
        <v>618664.43333333323</v>
      </c>
      <c r="CS289" s="76">
        <f t="shared" si="1908"/>
        <v>948703.86333333328</v>
      </c>
      <c r="CT289" s="76">
        <f t="shared" si="1909"/>
        <v>953771</v>
      </c>
      <c r="CU289" s="76">
        <f t="shared" si="1910"/>
        <v>1311252.4149999998</v>
      </c>
      <c r="CV289" s="76">
        <f t="shared" si="1911"/>
        <v>2054690.6340000003</v>
      </c>
      <c r="CW289" s="76">
        <f t="shared" si="1912"/>
        <v>169342.64999999997</v>
      </c>
      <c r="CX289" s="76">
        <f t="shared" si="1913"/>
        <v>2206248.6444444451</v>
      </c>
      <c r="CY289" s="76">
        <f t="shared" si="1914"/>
        <v>2223995.3538461537</v>
      </c>
      <c r="CZ289" s="76">
        <f t="shared" si="1915"/>
        <v>1361351.4375</v>
      </c>
      <c r="DA289" s="76">
        <f t="shared" si="1916"/>
        <v>927135.37142857141</v>
      </c>
      <c r="DB289" s="76">
        <f t="shared" si="1917"/>
        <v>932222.85714285728</v>
      </c>
      <c r="DC289" s="76">
        <f t="shared" si="1918"/>
        <v>558041.66666666663</v>
      </c>
      <c r="DD289" s="76">
        <f t="shared" si="1918"/>
        <v>0</v>
      </c>
      <c r="DE289" s="88">
        <f t="shared" si="1920"/>
        <v>1200549.3373168497</v>
      </c>
      <c r="DF289" s="85"/>
      <c r="DG289" s="48"/>
      <c r="EX289" s="1"/>
    </row>
    <row r="290" spans="1:154" x14ac:dyDescent="0.15">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19"/>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21"/>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01"/>
        <v>199533.33249999996</v>
      </c>
      <c r="CM290" s="76">
        <f t="shared" si="1902"/>
        <v>833863.7431249998</v>
      </c>
      <c r="CN290" s="76">
        <f t="shared" si="1903"/>
        <v>636915.96000000008</v>
      </c>
      <c r="CO290" s="76">
        <f t="shared" si="1904"/>
        <v>455283.00000000006</v>
      </c>
      <c r="CP290" s="76">
        <f t="shared" si="1905"/>
        <v>268789.20000000007</v>
      </c>
      <c r="CQ290" s="76">
        <f t="shared" si="1906"/>
        <v>472343.61</v>
      </c>
      <c r="CR290" s="76">
        <f t="shared" si="1907"/>
        <v>712338.66666666663</v>
      </c>
      <c r="CS290" s="76">
        <f t="shared" si="1908"/>
        <v>958872.03333333333</v>
      </c>
      <c r="CT290" s="76">
        <f t="shared" si="1909"/>
        <v>1030329.0649999999</v>
      </c>
      <c r="CU290" s="76">
        <f t="shared" si="1910"/>
        <v>1337780.5099999998</v>
      </c>
      <c r="CV290" s="76">
        <f t="shared" si="1911"/>
        <v>149382.25</v>
      </c>
      <c r="CW290" s="76">
        <f t="shared" si="1912"/>
        <v>997542.33749999979</v>
      </c>
      <c r="CX290" s="76">
        <f t="shared" si="1913"/>
        <v>1123454.5700000003</v>
      </c>
      <c r="CY290" s="76">
        <f t="shared" si="1914"/>
        <v>2199843.2558084768</v>
      </c>
      <c r="CZ290" s="76">
        <f t="shared" si="1915"/>
        <v>1538935.8317948717</v>
      </c>
      <c r="DA290" s="76">
        <f t="shared" si="1916"/>
        <v>307828.74285714282</v>
      </c>
      <c r="DB290" s="76">
        <f t="shared" si="1917"/>
        <v>99308.571428571435</v>
      </c>
      <c r="DC290" s="76">
        <f t="shared" si="1918"/>
        <v>1638838.8208333333</v>
      </c>
      <c r="DD290" s="76">
        <f t="shared" si="1918"/>
        <v>0</v>
      </c>
      <c r="DE290" s="88">
        <f t="shared" si="1920"/>
        <v>1156951.0445444793</v>
      </c>
      <c r="DF290" s="85"/>
      <c r="DG290" s="48"/>
      <c r="EX290" s="1"/>
    </row>
    <row r="291" spans="1:154" x14ac:dyDescent="0.15">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19"/>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21"/>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01"/>
        <v>349302.08499999996</v>
      </c>
      <c r="CM291" s="76">
        <f t="shared" si="1902"/>
        <v>570446.33750000002</v>
      </c>
      <c r="CN291" s="76">
        <f t="shared" si="1903"/>
        <v>633311.20000000007</v>
      </c>
      <c r="CO291" s="76">
        <f t="shared" si="1904"/>
        <v>404517.60000000003</v>
      </c>
      <c r="CP291" s="76">
        <f t="shared" si="1905"/>
        <v>48694.403333333335</v>
      </c>
      <c r="CQ291" s="76">
        <f t="shared" si="1906"/>
        <v>558903.14999999991</v>
      </c>
      <c r="CR291" s="76">
        <f t="shared" si="1907"/>
        <v>804018.83333333326</v>
      </c>
      <c r="CS291" s="76">
        <f t="shared" si="1908"/>
        <v>848636.92333333322</v>
      </c>
      <c r="CT291" s="76">
        <f t="shared" si="1909"/>
        <v>1090387.075</v>
      </c>
      <c r="CU291" s="76">
        <f t="shared" si="1910"/>
        <v>241946.13555555552</v>
      </c>
      <c r="CV291" s="76">
        <f t="shared" si="1911"/>
        <v>2607002</v>
      </c>
      <c r="CW291" s="76">
        <f t="shared" si="1912"/>
        <v>1297608.5899999999</v>
      </c>
      <c r="CX291" s="76">
        <f t="shared" si="1913"/>
        <v>1302561.547777778</v>
      </c>
      <c r="CY291" s="76">
        <f t="shared" si="1914"/>
        <v>1951803.0900824179</v>
      </c>
      <c r="CZ291" s="76">
        <f t="shared" si="1915"/>
        <v>1210838.7610256409</v>
      </c>
      <c r="DA291" s="76">
        <f t="shared" si="1916"/>
        <v>59000</v>
      </c>
      <c r="DB291" s="76">
        <f t="shared" si="1917"/>
        <v>2209140.6882857145</v>
      </c>
      <c r="DC291" s="76">
        <f t="shared" si="1918"/>
        <v>2411369.4427564107</v>
      </c>
      <c r="DD291" s="76">
        <f t="shared" si="1918"/>
        <v>0</v>
      </c>
      <c r="DE291" s="88">
        <f t="shared" si="1920"/>
        <v>1568430.3964300368</v>
      </c>
      <c r="DF291" s="85"/>
      <c r="DG291" s="48"/>
      <c r="EX291" s="1"/>
    </row>
    <row r="292" spans="1:154" x14ac:dyDescent="0.15">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19"/>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21"/>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01"/>
        <v>416490.95999999996</v>
      </c>
      <c r="CM292" s="76">
        <f t="shared" si="1902"/>
        <v>465043.42000000004</v>
      </c>
      <c r="CN292" s="76">
        <f t="shared" si="1903"/>
        <v>626332.87</v>
      </c>
      <c r="CO292" s="76">
        <f t="shared" si="1904"/>
        <v>35547.820000000007</v>
      </c>
      <c r="CP292" s="76">
        <f t="shared" si="1905"/>
        <v>590608.9</v>
      </c>
      <c r="CQ292" s="76">
        <f t="shared" si="1906"/>
        <v>758654.96875</v>
      </c>
      <c r="CR292" s="76">
        <f t="shared" si="1907"/>
        <v>956470.2</v>
      </c>
      <c r="CS292" s="76">
        <f t="shared" si="1908"/>
        <v>1051668.4166666665</v>
      </c>
      <c r="CT292" s="76">
        <f t="shared" si="1909"/>
        <v>1014056.725</v>
      </c>
      <c r="CU292" s="76">
        <f t="shared" si="1910"/>
        <v>1933674.6572222218</v>
      </c>
      <c r="CV292" s="76">
        <f t="shared" si="1911"/>
        <v>1861864.5283333331</v>
      </c>
      <c r="CW292" s="76">
        <f t="shared" si="1912"/>
        <v>1222682.8899999999</v>
      </c>
      <c r="CX292" s="76">
        <f t="shared" si="1913"/>
        <v>1226039.0511111112</v>
      </c>
      <c r="CY292" s="76">
        <f t="shared" si="1914"/>
        <v>1823221.3937912092</v>
      </c>
      <c r="CZ292" s="76">
        <f t="shared" si="1915"/>
        <v>129192.30769230769</v>
      </c>
      <c r="DA292" s="76">
        <f t="shared" si="1916"/>
        <v>1156846.925</v>
      </c>
      <c r="DB292" s="76">
        <f t="shared" si="1917"/>
        <v>2466553.1949999998</v>
      </c>
      <c r="DC292" s="76">
        <f t="shared" si="1918"/>
        <v>2131642.6127884621</v>
      </c>
      <c r="DD292" s="76">
        <f t="shared" si="1918"/>
        <v>0</v>
      </c>
      <c r="DE292" s="88">
        <f t="shared" si="1920"/>
        <v>1541491.2868543959</v>
      </c>
      <c r="DF292" s="85"/>
      <c r="DG292" s="48"/>
      <c r="EX292" s="1"/>
    </row>
    <row r="293" spans="1:154" x14ac:dyDescent="0.15">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19"/>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21"/>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01"/>
        <v>483019.90874999994</v>
      </c>
      <c r="CM293" s="76">
        <f t="shared" si="1902"/>
        <v>503269.33500000008</v>
      </c>
      <c r="CN293" s="76">
        <f t="shared" si="1903"/>
        <v>13738.666666666668</v>
      </c>
      <c r="CO293" s="76">
        <f t="shared" si="1904"/>
        <v>384113.42000000004</v>
      </c>
      <c r="CP293" s="76">
        <f t="shared" si="1905"/>
        <v>863481.196</v>
      </c>
      <c r="CQ293" s="76">
        <f t="shared" si="1906"/>
        <v>688198.79999999993</v>
      </c>
      <c r="CR293" s="76">
        <f t="shared" si="1907"/>
        <v>983878.23333333328</v>
      </c>
      <c r="CS293" s="76">
        <f t="shared" si="1908"/>
        <v>995178.82666666666</v>
      </c>
      <c r="CT293" s="76">
        <f t="shared" si="1909"/>
        <v>280143.22000000003</v>
      </c>
      <c r="CU293" s="76">
        <f t="shared" si="1910"/>
        <v>1506692.0734999999</v>
      </c>
      <c r="CV293" s="76">
        <f t="shared" si="1911"/>
        <v>1968885.333333333</v>
      </c>
      <c r="CW293" s="76">
        <f t="shared" si="1912"/>
        <v>1476206.2624999997</v>
      </c>
      <c r="CX293" s="76">
        <f t="shared" si="1913"/>
        <v>1388558.9733333334</v>
      </c>
      <c r="CY293" s="76">
        <f t="shared" si="1914"/>
        <v>104153.95139717424</v>
      </c>
      <c r="CZ293" s="76">
        <f t="shared" si="1915"/>
        <v>1180123.7142948718</v>
      </c>
      <c r="DA293" s="76">
        <f t="shared" si="1916"/>
        <v>1534752.8399999999</v>
      </c>
      <c r="DB293" s="76">
        <f t="shared" si="1917"/>
        <v>3204851.4191428567</v>
      </c>
      <c r="DC293" s="76">
        <f t="shared" si="1918"/>
        <v>1811613.3553846157</v>
      </c>
      <c r="DD293" s="76">
        <f t="shared" si="1918"/>
        <v>0</v>
      </c>
      <c r="DE293" s="88">
        <f t="shared" si="1920"/>
        <v>1567099.0560439038</v>
      </c>
      <c r="DF293" s="85"/>
      <c r="DG293" s="48"/>
      <c r="EX293" s="1"/>
    </row>
    <row r="294" spans="1:154" x14ac:dyDescent="0.15">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19"/>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21"/>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01"/>
        <v>664366.55499999993</v>
      </c>
      <c r="CM294" s="76">
        <f t="shared" si="1902"/>
        <v>32068.055000000004</v>
      </c>
      <c r="CN294" s="76">
        <f t="shared" si="1903"/>
        <v>869935.28666666674</v>
      </c>
      <c r="CO294" s="76">
        <f t="shared" si="1904"/>
        <v>395158.00000000006</v>
      </c>
      <c r="CP294" s="76">
        <f t="shared" si="1905"/>
        <v>901403.78800000006</v>
      </c>
      <c r="CQ294" s="76">
        <f t="shared" si="1906"/>
        <v>737064.01333333331</v>
      </c>
      <c r="CR294" s="76">
        <f t="shared" si="1907"/>
        <v>942462.03333333321</v>
      </c>
      <c r="CS294" s="76">
        <f t="shared" si="1908"/>
        <v>116250.49333333333</v>
      </c>
      <c r="CT294" s="76">
        <f t="shared" si="1909"/>
        <v>1028417.17</v>
      </c>
      <c r="CU294" s="76">
        <f t="shared" si="1910"/>
        <v>1262039.2039999999</v>
      </c>
      <c r="CV294" s="76">
        <f t="shared" si="1911"/>
        <v>1934157.6299999997</v>
      </c>
      <c r="CW294" s="76">
        <f t="shared" si="1912"/>
        <v>1375370.55</v>
      </c>
      <c r="CX294" s="76">
        <f t="shared" si="1913"/>
        <v>1456090.4777777777</v>
      </c>
      <c r="CY294" s="76">
        <f t="shared" si="1914"/>
        <v>1758621.2371271583</v>
      </c>
      <c r="CZ294" s="76">
        <f t="shared" si="1915"/>
        <v>1606746.6438461537</v>
      </c>
      <c r="DA294" s="76">
        <f t="shared" si="1916"/>
        <v>2613557.1434432236</v>
      </c>
      <c r="DB294" s="76">
        <f t="shared" si="1917"/>
        <v>3482089.912</v>
      </c>
      <c r="DC294" s="76">
        <f t="shared" si="1918"/>
        <v>455022.11538461549</v>
      </c>
      <c r="DD294" s="76">
        <f t="shared" si="1918"/>
        <v>0</v>
      </c>
      <c r="DE294" s="88">
        <f t="shared" si="1920"/>
        <v>1983207.4103602306</v>
      </c>
      <c r="DF294" s="85"/>
      <c r="DG294" s="48"/>
      <c r="EX294" s="1"/>
    </row>
    <row r="295" spans="1:154" x14ac:dyDescent="0.15">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19"/>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21"/>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01"/>
        <v>802583.71</v>
      </c>
      <c r="CM295" s="76">
        <f t="shared" si="1902"/>
        <v>498276.26000000007</v>
      </c>
      <c r="CN295" s="76">
        <f t="shared" si="1903"/>
        <v>582903.9</v>
      </c>
      <c r="CO295" s="76">
        <f t="shared" si="1904"/>
        <v>396781.5</v>
      </c>
      <c r="CP295" s="76">
        <f t="shared" si="1905"/>
        <v>982515.22499999998</v>
      </c>
      <c r="CQ295" s="76">
        <f t="shared" si="1906"/>
        <v>662280.78666666662</v>
      </c>
      <c r="CR295" s="76">
        <f t="shared" si="1907"/>
        <v>0</v>
      </c>
      <c r="CS295" s="76">
        <f t="shared" si="1908"/>
        <v>1513368.2666666666</v>
      </c>
      <c r="CT295" s="76">
        <f t="shared" si="1909"/>
        <v>780826.63666666683</v>
      </c>
      <c r="CU295" s="76">
        <f t="shared" si="1910"/>
        <v>1542766.5600000003</v>
      </c>
      <c r="CV295" s="76">
        <f t="shared" si="1911"/>
        <v>1922773.7999999998</v>
      </c>
      <c r="CW295" s="76">
        <f t="shared" si="1912"/>
        <v>969628.82142857148</v>
      </c>
      <c r="CX295" s="76">
        <f t="shared" si="1913"/>
        <v>70364.151111111118</v>
      </c>
      <c r="CY295" s="76">
        <f t="shared" si="1914"/>
        <v>1417109.6982456828</v>
      </c>
      <c r="CZ295" s="76">
        <f t="shared" si="1915"/>
        <v>2863202.2338461536</v>
      </c>
      <c r="DA295" s="76">
        <f t="shared" si="1916"/>
        <v>2655887.8521123324</v>
      </c>
      <c r="DB295" s="76">
        <f t="shared" si="1917"/>
        <v>1553152.9022857144</v>
      </c>
      <c r="DC295" s="76">
        <f t="shared" si="1918"/>
        <v>51935.897435897452</v>
      </c>
      <c r="DD295" s="76">
        <f t="shared" si="1918"/>
        <v>0</v>
      </c>
      <c r="DE295" s="88">
        <f t="shared" si="1920"/>
        <v>1708257.7167851559</v>
      </c>
      <c r="DF295" s="85"/>
      <c r="DG295" s="48"/>
      <c r="EX295" s="1"/>
    </row>
    <row r="296" spans="1:154" x14ac:dyDescent="0.15">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19"/>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21"/>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01"/>
        <v>26741.770000000004</v>
      </c>
      <c r="CM296" s="76">
        <f t="shared" si="1902"/>
        <v>425396.81250000006</v>
      </c>
      <c r="CN296" s="76">
        <f t="shared" si="1903"/>
        <v>596270.76</v>
      </c>
      <c r="CO296" s="76">
        <f t="shared" si="1904"/>
        <v>400794.55</v>
      </c>
      <c r="CP296" s="76">
        <f t="shared" si="1905"/>
        <v>676511.78749999986</v>
      </c>
      <c r="CQ296" s="76">
        <f t="shared" si="1906"/>
        <v>11228.8</v>
      </c>
      <c r="CR296" s="76">
        <f t="shared" si="1907"/>
        <v>1067858.1666666665</v>
      </c>
      <c r="CS296" s="76">
        <f t="shared" si="1908"/>
        <v>1131005.3433333335</v>
      </c>
      <c r="CT296" s="76">
        <f t="shared" si="1909"/>
        <v>839017.3666666667</v>
      </c>
      <c r="CU296" s="76">
        <f t="shared" si="1910"/>
        <v>1200298.6655000001</v>
      </c>
      <c r="CV296" s="76">
        <f t="shared" si="1911"/>
        <v>1593572.9999999998</v>
      </c>
      <c r="CW296" s="76">
        <f t="shared" si="1912"/>
        <v>6721.4400000000005</v>
      </c>
      <c r="CX296" s="76">
        <f t="shared" si="1913"/>
        <v>1748998.9355555556</v>
      </c>
      <c r="CY296" s="76">
        <f t="shared" si="1914"/>
        <v>1375325.6984615386</v>
      </c>
      <c r="CZ296" s="76">
        <f t="shared" si="1915"/>
        <v>1747606.1966666668</v>
      </c>
      <c r="DA296" s="76">
        <f t="shared" si="1916"/>
        <v>2025956.3246398049</v>
      </c>
      <c r="DB296" s="76">
        <f t="shared" si="1917"/>
        <v>0</v>
      </c>
      <c r="DC296" s="76">
        <f t="shared" si="1918"/>
        <v>1896492.0098076928</v>
      </c>
      <c r="DD296" s="76">
        <f t="shared" si="1918"/>
        <v>0</v>
      </c>
      <c r="DE296" s="88">
        <f t="shared" si="1920"/>
        <v>1409076.0459151405</v>
      </c>
      <c r="DF296" s="85"/>
      <c r="DG296" s="48"/>
      <c r="EX296" s="1"/>
    </row>
    <row r="297" spans="1:154" x14ac:dyDescent="0.15">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19"/>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21"/>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01"/>
        <v>693031.27000000014</v>
      </c>
      <c r="CM297" s="76">
        <f t="shared" si="1902"/>
        <v>507228.94750000001</v>
      </c>
      <c r="CN297" s="76">
        <f t="shared" si="1903"/>
        <v>546244.53333333333</v>
      </c>
      <c r="CO297" s="76">
        <f t="shared" si="1904"/>
        <v>416447.55</v>
      </c>
      <c r="CP297" s="76">
        <f t="shared" si="1905"/>
        <v>711282.69166666653</v>
      </c>
      <c r="CQ297" s="76">
        <f t="shared" si="1906"/>
        <v>532982.34</v>
      </c>
      <c r="CR297" s="76">
        <f t="shared" si="1907"/>
        <v>1009739.9666666666</v>
      </c>
      <c r="CS297" s="76">
        <f t="shared" si="1908"/>
        <v>1135501.3333333333</v>
      </c>
      <c r="CT297" s="76">
        <f t="shared" si="1909"/>
        <v>793895.4933333334</v>
      </c>
      <c r="CU297" s="76">
        <f t="shared" si="1910"/>
        <v>1365519.9215000002</v>
      </c>
      <c r="CV297" s="76">
        <f t="shared" si="1911"/>
        <v>147197.59999999998</v>
      </c>
      <c r="CW297" s="76">
        <f t="shared" si="1912"/>
        <v>1509668.37</v>
      </c>
      <c r="CX297" s="76">
        <f t="shared" si="1913"/>
        <v>1476217.0577777778</v>
      </c>
      <c r="CY297" s="76">
        <f t="shared" si="1914"/>
        <v>1356348.2765463109</v>
      </c>
      <c r="CZ297" s="76">
        <f t="shared" si="1915"/>
        <v>1646418.0076923077</v>
      </c>
      <c r="DA297" s="76">
        <f t="shared" si="1916"/>
        <v>103728.44932844934</v>
      </c>
      <c r="DB297" s="76">
        <f t="shared" si="1917"/>
        <v>0</v>
      </c>
      <c r="DC297" s="76">
        <f t="shared" si="1918"/>
        <v>3512853.6237179493</v>
      </c>
      <c r="DD297" s="76">
        <f t="shared" si="1918"/>
        <v>0</v>
      </c>
      <c r="DE297" s="88">
        <f t="shared" si="1920"/>
        <v>1323869.6714570033</v>
      </c>
      <c r="DF297" s="85"/>
      <c r="DG297" s="48"/>
      <c r="EX297" s="1"/>
    </row>
    <row r="298" spans="1:154" x14ac:dyDescent="0.15">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19"/>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21"/>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01"/>
        <v>813861.31500000006</v>
      </c>
      <c r="CM298" s="76">
        <f t="shared" si="1902"/>
        <v>538563.18374999997</v>
      </c>
      <c r="CN298" s="76">
        <f t="shared" si="1903"/>
        <v>464098.36999999994</v>
      </c>
      <c r="CO298" s="76">
        <f t="shared" si="1904"/>
        <v>396243.3</v>
      </c>
      <c r="CP298" s="76">
        <f t="shared" si="1905"/>
        <v>41711.738571428577</v>
      </c>
      <c r="CQ298" s="76">
        <f t="shared" si="1906"/>
        <v>931538.4</v>
      </c>
      <c r="CR298" s="76">
        <f t="shared" si="1907"/>
        <v>1387296.2499999998</v>
      </c>
      <c r="CS298" s="76">
        <f t="shared" si="1908"/>
        <v>1244103.4666666666</v>
      </c>
      <c r="CT298" s="76">
        <f t="shared" si="1909"/>
        <v>571384.48666666669</v>
      </c>
      <c r="CU298" s="76">
        <f t="shared" si="1910"/>
        <v>7915.8444444444449</v>
      </c>
      <c r="CV298" s="76">
        <f t="shared" si="1911"/>
        <v>2234051.1999999997</v>
      </c>
      <c r="CW298" s="76">
        <f t="shared" si="1912"/>
        <v>1168446.99</v>
      </c>
      <c r="CX298" s="76">
        <f t="shared" si="1913"/>
        <v>1196664.6177777778</v>
      </c>
      <c r="CY298" s="76">
        <f t="shared" si="1914"/>
        <v>1173751.496346154</v>
      </c>
      <c r="CZ298" s="76">
        <f t="shared" si="1915"/>
        <v>903211.53333333333</v>
      </c>
      <c r="DA298" s="76">
        <f t="shared" si="1916"/>
        <v>79090.109890109874</v>
      </c>
      <c r="DB298" s="76">
        <f t="shared" si="1917"/>
        <v>2453063.6913186805</v>
      </c>
      <c r="DC298" s="76">
        <f t="shared" si="1918"/>
        <v>3153300.3798351651</v>
      </c>
      <c r="DD298" s="76">
        <f t="shared" si="1918"/>
        <v>0</v>
      </c>
      <c r="DE298" s="88">
        <f t="shared" si="1920"/>
        <v>1552483.4421446887</v>
      </c>
      <c r="DF298" s="85"/>
      <c r="DG298" s="48"/>
      <c r="EX298" s="1"/>
    </row>
    <row r="299" spans="1:154" x14ac:dyDescent="0.15">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19"/>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21"/>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01"/>
        <v>757228.65875000006</v>
      </c>
      <c r="CM299" s="76">
        <f t="shared" si="1902"/>
        <v>538392.75187499996</v>
      </c>
      <c r="CN299" s="76">
        <f t="shared" si="1903"/>
        <v>428964.83499999996</v>
      </c>
      <c r="CO299" s="76">
        <f t="shared" si="1904"/>
        <v>39107.584999999999</v>
      </c>
      <c r="CP299" s="76">
        <f t="shared" si="1905"/>
        <v>570970.68000000005</v>
      </c>
      <c r="CQ299" s="76">
        <f t="shared" si="1906"/>
        <v>1039555.9</v>
      </c>
      <c r="CR299" s="76">
        <f t="shared" si="1907"/>
        <v>1251443.105</v>
      </c>
      <c r="CS299" s="76">
        <f t="shared" si="1908"/>
        <v>1226164.53</v>
      </c>
      <c r="CT299" s="76">
        <f t="shared" si="1909"/>
        <v>477558.85333333339</v>
      </c>
      <c r="CU299" s="76">
        <f t="shared" si="1910"/>
        <v>1485514.5083333335</v>
      </c>
      <c r="CV299" s="76">
        <f t="shared" si="1911"/>
        <v>1507456.3</v>
      </c>
      <c r="CW299" s="76">
        <f t="shared" si="1912"/>
        <v>1096367.6571428569</v>
      </c>
      <c r="CX299" s="76">
        <f t="shared" si="1913"/>
        <v>1011252.5555555555</v>
      </c>
      <c r="CY299" s="76">
        <f t="shared" si="1914"/>
        <v>1015057.4340384615</v>
      </c>
      <c r="CZ299" s="76">
        <f t="shared" si="1915"/>
        <v>0</v>
      </c>
      <c r="DA299" s="76">
        <f t="shared" si="1916"/>
        <v>2633932.3274542121</v>
      </c>
      <c r="DB299" s="76">
        <f t="shared" si="1917"/>
        <v>2434660.9630219778</v>
      </c>
      <c r="DC299" s="76">
        <f t="shared" si="1918"/>
        <v>4447064.0046703294</v>
      </c>
      <c r="DD299" s="76">
        <f t="shared" si="1918"/>
        <v>0</v>
      </c>
      <c r="DE299" s="88">
        <f t="shared" si="1920"/>
        <v>2106142.9458369962</v>
      </c>
      <c r="DF299" s="85"/>
      <c r="DG299" s="48"/>
      <c r="EX299" s="1"/>
    </row>
    <row r="300" spans="1:154" x14ac:dyDescent="0.15">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19"/>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21"/>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01"/>
        <v>662639.45999999985</v>
      </c>
      <c r="CM300" s="76">
        <f t="shared" si="1902"/>
        <v>666515.10062499996</v>
      </c>
      <c r="CN300" s="76">
        <f t="shared" si="1903"/>
        <v>6587.9666666666662</v>
      </c>
      <c r="CO300" s="76">
        <f t="shared" si="1904"/>
        <v>371311.18</v>
      </c>
      <c r="CP300" s="76">
        <f t="shared" si="1905"/>
        <v>608919.89142857143</v>
      </c>
      <c r="CQ300" s="76">
        <f t="shared" si="1906"/>
        <v>818296.19583333319</v>
      </c>
      <c r="CR300" s="76">
        <f t="shared" si="1907"/>
        <v>1277990.2</v>
      </c>
      <c r="CS300" s="76">
        <f t="shared" si="1908"/>
        <v>1134899.78</v>
      </c>
      <c r="CT300" s="76">
        <f t="shared" si="1909"/>
        <v>0</v>
      </c>
      <c r="CU300" s="76">
        <f t="shared" si="1910"/>
        <v>991537.51444444433</v>
      </c>
      <c r="CV300" s="76">
        <f t="shared" si="1911"/>
        <v>1485409.8792857144</v>
      </c>
      <c r="CW300" s="76">
        <f t="shared" si="1912"/>
        <v>1098578.5371428567</v>
      </c>
      <c r="CX300" s="76">
        <f t="shared" si="1913"/>
        <v>1045126.7176923077</v>
      </c>
      <c r="CY300" s="76">
        <f t="shared" si="1914"/>
        <v>58747.475384615398</v>
      </c>
      <c r="CZ300" s="76">
        <f t="shared" si="1915"/>
        <v>1555160.2073717949</v>
      </c>
      <c r="DA300" s="76">
        <f t="shared" si="1916"/>
        <v>3210472.4908241755</v>
      </c>
      <c r="DB300" s="76">
        <f t="shared" si="1917"/>
        <v>3488143.8754945048</v>
      </c>
      <c r="DC300" s="76">
        <f t="shared" si="1918"/>
        <v>2360574.0797985345</v>
      </c>
      <c r="DD300" s="76">
        <f t="shared" si="1918"/>
        <v>0</v>
      </c>
      <c r="DE300" s="88">
        <f t="shared" si="1920"/>
        <v>2134619.6257747253</v>
      </c>
      <c r="DF300" s="85"/>
      <c r="DG300" s="48"/>
      <c r="EX300" s="1"/>
    </row>
    <row r="301" spans="1:154" x14ac:dyDescent="0.15">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19"/>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21"/>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01"/>
        <v>696481.74000000011</v>
      </c>
      <c r="CM301" s="76">
        <f t="shared" si="1902"/>
        <v>41410.921249999992</v>
      </c>
      <c r="CN301" s="76">
        <f t="shared" si="1903"/>
        <v>442433.0083333333</v>
      </c>
      <c r="CO301" s="76">
        <f t="shared" si="1904"/>
        <v>304256.84333333338</v>
      </c>
      <c r="CP301" s="76">
        <f t="shared" si="1905"/>
        <v>745266.05642857135</v>
      </c>
      <c r="CQ301" s="76">
        <f t="shared" si="1906"/>
        <v>804050.92999999993</v>
      </c>
      <c r="CR301" s="76">
        <f t="shared" si="1907"/>
        <v>1132331.3999999999</v>
      </c>
      <c r="CS301" s="76">
        <f t="shared" si="1908"/>
        <v>244127.95</v>
      </c>
      <c r="CT301" s="76">
        <f t="shared" si="1909"/>
        <v>738067.20000000007</v>
      </c>
      <c r="CU301" s="76">
        <f t="shared" si="1910"/>
        <v>909880.98800000013</v>
      </c>
      <c r="CV301" s="76">
        <f t="shared" si="1911"/>
        <v>1436037.3128571429</v>
      </c>
      <c r="CW301" s="76">
        <f t="shared" si="1912"/>
        <v>1133039.7428571426</v>
      </c>
      <c r="CX301" s="76">
        <f t="shared" si="1913"/>
        <v>1028057.8869230768</v>
      </c>
      <c r="CY301" s="76">
        <f t="shared" si="1914"/>
        <v>1273074.4296153849</v>
      </c>
      <c r="CZ301" s="76">
        <f t="shared" si="1915"/>
        <v>1528618.4082692307</v>
      </c>
      <c r="DA301" s="76">
        <f t="shared" si="1916"/>
        <v>5054852.8592185592</v>
      </c>
      <c r="DB301" s="76">
        <f t="shared" si="1917"/>
        <v>1744281.7873969781</v>
      </c>
      <c r="DC301" s="76">
        <f t="shared" si="1918"/>
        <v>0</v>
      </c>
      <c r="DD301" s="76">
        <f t="shared" si="1918"/>
        <v>0</v>
      </c>
      <c r="DE301" s="88">
        <f t="shared" si="1920"/>
        <v>1920165.4969000306</v>
      </c>
      <c r="DF301" s="85"/>
      <c r="DG301" s="48"/>
      <c r="EX301" s="1"/>
    </row>
    <row r="302" spans="1:154" x14ac:dyDescent="0.15">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19"/>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21"/>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01"/>
        <v>602984.16</v>
      </c>
      <c r="CM302" s="76">
        <f t="shared" si="1902"/>
        <v>598212.94374999998</v>
      </c>
      <c r="CN302" s="76">
        <f t="shared" si="1903"/>
        <v>295480.83333333326</v>
      </c>
      <c r="CO302" s="76">
        <f t="shared" si="1904"/>
        <v>337561.55666666664</v>
      </c>
      <c r="CP302" s="76">
        <f t="shared" si="1905"/>
        <v>691457.15571428579</v>
      </c>
      <c r="CQ302" s="76">
        <f t="shared" si="1906"/>
        <v>640002.64999999991</v>
      </c>
      <c r="CR302" s="76">
        <f t="shared" si="1907"/>
        <v>0</v>
      </c>
      <c r="CS302" s="76">
        <f t="shared" si="1908"/>
        <v>1621455.55</v>
      </c>
      <c r="CT302" s="76">
        <f t="shared" si="1909"/>
        <v>761899.81666666665</v>
      </c>
      <c r="CU302" s="76">
        <f t="shared" si="1910"/>
        <v>800999.47199999983</v>
      </c>
      <c r="CV302" s="76">
        <f t="shared" si="1911"/>
        <v>1389873.5714285716</v>
      </c>
      <c r="CW302" s="76">
        <f t="shared" si="1912"/>
        <v>1018930.2557142854</v>
      </c>
      <c r="CX302" s="76">
        <f t="shared" si="1913"/>
        <v>39477.612307692303</v>
      </c>
      <c r="CY302" s="76">
        <f t="shared" si="1914"/>
        <v>981640.39089180075</v>
      </c>
      <c r="CZ302" s="76">
        <f t="shared" si="1915"/>
        <v>2919698.3482211535</v>
      </c>
      <c r="DA302" s="76">
        <f t="shared" si="1916"/>
        <v>2443136.0448962147</v>
      </c>
      <c r="DB302" s="76">
        <f t="shared" si="1917"/>
        <v>1795537.5701785709</v>
      </c>
      <c r="DC302" s="76">
        <f t="shared" si="1918"/>
        <v>0</v>
      </c>
      <c r="DD302" s="76">
        <f t="shared" si="1918"/>
        <v>0</v>
      </c>
      <c r="DE302" s="88">
        <f t="shared" si="1920"/>
        <v>1628002.4708375479</v>
      </c>
      <c r="DF302" s="85"/>
      <c r="DG302" s="48"/>
      <c r="EX302" s="1"/>
    </row>
    <row r="303" spans="1:154" x14ac:dyDescent="0.15">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19"/>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21"/>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01"/>
        <v>12156.65</v>
      </c>
      <c r="CM303" s="76">
        <f t="shared" si="1902"/>
        <v>506005.16999999993</v>
      </c>
      <c r="CN303" s="76">
        <f t="shared" si="1903"/>
        <v>347359.4433333333</v>
      </c>
      <c r="CO303" s="76">
        <f t="shared" si="1904"/>
        <v>405006.87500000006</v>
      </c>
      <c r="CP303" s="76">
        <f t="shared" si="1905"/>
        <v>603433.5085714286</v>
      </c>
      <c r="CQ303" s="76">
        <f t="shared" si="1906"/>
        <v>22825.623333333333</v>
      </c>
      <c r="CR303" s="76">
        <f t="shared" si="1907"/>
        <v>1422326.6999999997</v>
      </c>
      <c r="CS303" s="76">
        <f t="shared" si="1908"/>
        <v>1159389.5733333335</v>
      </c>
      <c r="CT303" s="76">
        <f t="shared" si="1909"/>
        <v>906674.6083333334</v>
      </c>
      <c r="CU303" s="76">
        <f t="shared" si="1910"/>
        <v>727109.75399999984</v>
      </c>
      <c r="CV303" s="76">
        <f t="shared" si="1911"/>
        <v>962935.90714285732</v>
      </c>
      <c r="CW303" s="76">
        <f t="shared" si="1912"/>
        <v>24680.641428571427</v>
      </c>
      <c r="CX303" s="76">
        <f t="shared" si="1913"/>
        <v>1015622.7392307692</v>
      </c>
      <c r="CY303" s="76">
        <f t="shared" si="1914"/>
        <v>691899.96838968724</v>
      </c>
      <c r="CZ303" s="76">
        <f t="shared" si="1915"/>
        <v>1695493.8116346153</v>
      </c>
      <c r="DA303" s="76">
        <f t="shared" si="1916"/>
        <v>2502891.7458669106</v>
      </c>
      <c r="DB303" s="76">
        <f t="shared" si="1917"/>
        <v>131942.21134615381</v>
      </c>
      <c r="DC303" s="76">
        <f t="shared" si="1918"/>
        <v>3420885.0805860809</v>
      </c>
      <c r="DD303" s="76">
        <f t="shared" si="1918"/>
        <v>0</v>
      </c>
      <c r="DE303" s="88">
        <f t="shared" si="1920"/>
        <v>1688622.5635646894</v>
      </c>
      <c r="DF303" s="85"/>
      <c r="DG303" s="48"/>
      <c r="EX303" s="1"/>
    </row>
    <row r="304" spans="1:154" x14ac:dyDescent="0.15">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19"/>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21"/>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01"/>
        <v>552751.54500000004</v>
      </c>
      <c r="CM304" s="76">
        <f t="shared" si="1902"/>
        <v>395043.50999999995</v>
      </c>
      <c r="CN304" s="76">
        <f t="shared" si="1903"/>
        <v>440211.37999999995</v>
      </c>
      <c r="CO304" s="76">
        <f t="shared" si="1904"/>
        <v>456429.08571428579</v>
      </c>
      <c r="CP304" s="76">
        <f t="shared" si="1905"/>
        <v>663454.90285714285</v>
      </c>
      <c r="CQ304" s="76">
        <f t="shared" si="1906"/>
        <v>756037.23499999999</v>
      </c>
      <c r="CR304" s="76">
        <f t="shared" si="1907"/>
        <v>1081096.1549999998</v>
      </c>
      <c r="CS304" s="76">
        <f t="shared" si="1908"/>
        <v>1523393.3216666668</v>
      </c>
      <c r="CT304" s="76">
        <f t="shared" si="1909"/>
        <v>1004316.495</v>
      </c>
      <c r="CU304" s="76">
        <f t="shared" si="1910"/>
        <v>489106.52399999992</v>
      </c>
      <c r="CV304" s="76">
        <f t="shared" si="1911"/>
        <v>5650.1028571428578</v>
      </c>
      <c r="CW304" s="76">
        <f t="shared" si="1912"/>
        <v>1194166.077142857</v>
      </c>
      <c r="CX304" s="76">
        <f t="shared" si="1913"/>
        <v>969044.50999999989</v>
      </c>
      <c r="CY304" s="76">
        <f t="shared" si="1914"/>
        <v>953938.39478021988</v>
      </c>
      <c r="CZ304" s="76">
        <f t="shared" si="1915"/>
        <v>1690443.3865384615</v>
      </c>
      <c r="DA304" s="76">
        <f t="shared" si="1916"/>
        <v>276794.97267399263</v>
      </c>
      <c r="DB304" s="76">
        <f t="shared" si="1917"/>
        <v>45008.953846153854</v>
      </c>
      <c r="DC304" s="76">
        <f t="shared" si="1918"/>
        <v>2828438.6031990233</v>
      </c>
      <c r="DD304" s="76">
        <f t="shared" si="1918"/>
        <v>0</v>
      </c>
      <c r="DE304" s="88">
        <f t="shared" si="1920"/>
        <v>1158924.8622075703</v>
      </c>
      <c r="DF304" s="85"/>
      <c r="DG304" s="48"/>
      <c r="EX304" s="1"/>
    </row>
    <row r="305" spans="1:154" x14ac:dyDescent="0.15">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19"/>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21"/>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01"/>
        <v>425808.09750000003</v>
      </c>
      <c r="CM305" s="76">
        <f t="shared" si="1902"/>
        <v>511512.22499999992</v>
      </c>
      <c r="CN305" s="76">
        <f t="shared" si="1903"/>
        <v>354943.94</v>
      </c>
      <c r="CO305" s="76">
        <f t="shared" si="1904"/>
        <v>499354.31428571435</v>
      </c>
      <c r="CP305" s="76">
        <f t="shared" si="1905"/>
        <v>14254.868571428571</v>
      </c>
      <c r="CQ305" s="76">
        <f t="shared" si="1906"/>
        <v>610122.40666666662</v>
      </c>
      <c r="CR305" s="76">
        <f t="shared" si="1907"/>
        <v>1098987.0333333332</v>
      </c>
      <c r="CS305" s="76">
        <f t="shared" si="1908"/>
        <v>1480986.395</v>
      </c>
      <c r="CT305" s="76">
        <f t="shared" si="1909"/>
        <v>1119816.544</v>
      </c>
      <c r="CU305" s="76">
        <f t="shared" si="1910"/>
        <v>0</v>
      </c>
      <c r="CV305" s="76">
        <f t="shared" si="1911"/>
        <v>1116738.0142857144</v>
      </c>
      <c r="CW305" s="76">
        <f t="shared" si="1912"/>
        <v>1126237.9114285712</v>
      </c>
      <c r="CX305" s="76">
        <f t="shared" si="1913"/>
        <v>909402.30230769224</v>
      </c>
      <c r="CY305" s="76">
        <f t="shared" si="1914"/>
        <v>836557.37719230785</v>
      </c>
      <c r="CZ305" s="76">
        <f t="shared" si="1915"/>
        <v>1240789.4157692308</v>
      </c>
      <c r="DA305" s="76">
        <f t="shared" si="1916"/>
        <v>0</v>
      </c>
      <c r="DB305" s="76">
        <f t="shared" si="1917"/>
        <v>2997166.4160683765</v>
      </c>
      <c r="DC305" s="76">
        <f t="shared" si="1918"/>
        <v>3452898.6032661786</v>
      </c>
      <c r="DD305" s="76">
        <f t="shared" si="1918"/>
        <v>0</v>
      </c>
      <c r="DE305" s="88">
        <f t="shared" si="1920"/>
        <v>1705482.3624592186</v>
      </c>
      <c r="DF305" s="85"/>
      <c r="DG305" s="48"/>
      <c r="EX305" s="1"/>
    </row>
    <row r="306" spans="1:154" x14ac:dyDescent="0.15">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19"/>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21"/>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01"/>
        <v>468815.45250000007</v>
      </c>
      <c r="CM306" s="76">
        <f t="shared" si="1902"/>
        <v>409555.96999999991</v>
      </c>
      <c r="CN306" s="76">
        <f t="shared" si="1903"/>
        <v>312913.29333333333</v>
      </c>
      <c r="CO306" s="76">
        <f t="shared" si="1904"/>
        <v>57404.55000000001</v>
      </c>
      <c r="CP306" s="76">
        <f t="shared" si="1905"/>
        <v>569076.98857142858</v>
      </c>
      <c r="CQ306" s="76">
        <f t="shared" si="1906"/>
        <v>773647.9850000001</v>
      </c>
      <c r="CR306" s="76">
        <f t="shared" si="1907"/>
        <v>923212.58000000007</v>
      </c>
      <c r="CS306" s="76">
        <f t="shared" si="1908"/>
        <v>1958425.1633333333</v>
      </c>
      <c r="CT306" s="76">
        <f t="shared" si="1909"/>
        <v>1028788.6630000001</v>
      </c>
      <c r="CU306" s="76">
        <f t="shared" si="1910"/>
        <v>627779.79727272724</v>
      </c>
      <c r="CV306" s="76">
        <f t="shared" si="1911"/>
        <v>877596.87111111125</v>
      </c>
      <c r="CW306" s="76">
        <f t="shared" si="1912"/>
        <v>1192355.0914285714</v>
      </c>
      <c r="CX306" s="76">
        <f t="shared" si="1913"/>
        <v>1145508.6281730768</v>
      </c>
      <c r="CY306" s="76">
        <f t="shared" si="1914"/>
        <v>787359.99075824185</v>
      </c>
      <c r="CZ306" s="76">
        <f t="shared" si="1915"/>
        <v>0</v>
      </c>
      <c r="DA306" s="76">
        <f t="shared" si="1916"/>
        <v>2536969.515586081</v>
      </c>
      <c r="DB306" s="76">
        <f t="shared" si="1917"/>
        <v>2984121.5562393167</v>
      </c>
      <c r="DC306" s="76">
        <f t="shared" si="1918"/>
        <v>2562256.2869352875</v>
      </c>
      <c r="DD306" s="76">
        <f t="shared" si="1918"/>
        <v>0</v>
      </c>
      <c r="DE306" s="88">
        <f t="shared" si="1920"/>
        <v>1774141.4699037857</v>
      </c>
      <c r="DF306" s="85"/>
      <c r="DG306" s="48"/>
      <c r="EX306" s="1"/>
    </row>
    <row r="307" spans="1:154" x14ac:dyDescent="0.15">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19"/>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21"/>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01"/>
        <v>412867.48250000004</v>
      </c>
      <c r="CM307" s="76">
        <f t="shared" si="1902"/>
        <v>597200.25999999989</v>
      </c>
      <c r="CN307" s="76">
        <f t="shared" si="1903"/>
        <v>17929.900000000001</v>
      </c>
      <c r="CO307" s="76">
        <f t="shared" si="1904"/>
        <v>541745.942857143</v>
      </c>
      <c r="CP307" s="76">
        <f t="shared" si="1905"/>
        <v>364657.02428571426</v>
      </c>
      <c r="CQ307" s="76">
        <f t="shared" si="1906"/>
        <v>736759.33000000007</v>
      </c>
      <c r="CR307" s="76">
        <f t="shared" si="1907"/>
        <v>675238.89</v>
      </c>
      <c r="CS307" s="76">
        <f t="shared" si="1908"/>
        <v>1498284.3766666667</v>
      </c>
      <c r="CT307" s="76">
        <f t="shared" si="1909"/>
        <v>53110.54</v>
      </c>
      <c r="CU307" s="76">
        <f t="shared" si="1910"/>
        <v>461893.3404545454</v>
      </c>
      <c r="CV307" s="76">
        <f t="shared" si="1911"/>
        <v>944813.20937499998</v>
      </c>
      <c r="CW307" s="76">
        <f t="shared" si="1912"/>
        <v>965488.95142857137</v>
      </c>
      <c r="CX307" s="76">
        <f t="shared" si="1913"/>
        <v>1211731.441153846</v>
      </c>
      <c r="CY307" s="76">
        <f t="shared" si="1914"/>
        <v>35830.288757396454</v>
      </c>
      <c r="CZ307" s="76">
        <f t="shared" si="1915"/>
        <v>2014054.2603846153</v>
      </c>
      <c r="DA307" s="76">
        <f t="shared" si="1916"/>
        <v>2449081.9010073263</v>
      </c>
      <c r="DB307" s="76">
        <f t="shared" si="1917"/>
        <v>3449027.6003418802</v>
      </c>
      <c r="DC307" s="76">
        <f t="shared" si="1918"/>
        <v>2020591.4242979246</v>
      </c>
      <c r="DD307" s="76">
        <f t="shared" si="1918"/>
        <v>0</v>
      </c>
      <c r="DE307" s="88">
        <f t="shared" si="1920"/>
        <v>1993717.0949578285</v>
      </c>
      <c r="DF307" s="85"/>
      <c r="DG307" s="48"/>
      <c r="EX307" s="1"/>
    </row>
    <row r="308" spans="1:154" x14ac:dyDescent="0.15">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19"/>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21"/>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01"/>
        <v>378375.91749999998</v>
      </c>
      <c r="CM308" s="76">
        <f t="shared" si="1902"/>
        <v>23445.619999999995</v>
      </c>
      <c r="CN308" s="76">
        <f t="shared" si="1903"/>
        <v>441934.63500000001</v>
      </c>
      <c r="CO308" s="76">
        <f t="shared" si="1904"/>
        <v>485534.27142857149</v>
      </c>
      <c r="CP308" s="76">
        <f t="shared" si="1905"/>
        <v>438573.16428571421</v>
      </c>
      <c r="CQ308" s="76">
        <f t="shared" si="1906"/>
        <v>659912.10000000009</v>
      </c>
      <c r="CR308" s="76">
        <f t="shared" si="1907"/>
        <v>771071.27</v>
      </c>
      <c r="CS308" s="76">
        <f t="shared" si="1908"/>
        <v>322471.33333333337</v>
      </c>
      <c r="CT308" s="76">
        <f t="shared" si="1909"/>
        <v>1359498.2520000001</v>
      </c>
      <c r="CU308" s="76">
        <f t="shared" si="1910"/>
        <v>532127.88</v>
      </c>
      <c r="CV308" s="76">
        <f t="shared" si="1911"/>
        <v>863351.74749999994</v>
      </c>
      <c r="CW308" s="76">
        <f t="shared" si="1912"/>
        <v>1108049.0628571429</v>
      </c>
      <c r="CX308" s="76">
        <f t="shared" si="1913"/>
        <v>965703.25384615373</v>
      </c>
      <c r="CY308" s="76">
        <f t="shared" si="1914"/>
        <v>722028.70804733736</v>
      </c>
      <c r="CZ308" s="76">
        <f t="shared" si="1915"/>
        <v>1266012.0086538461</v>
      </c>
      <c r="DA308" s="76">
        <f t="shared" si="1916"/>
        <v>3422745.2013369952</v>
      </c>
      <c r="DB308" s="76">
        <f t="shared" si="1917"/>
        <v>2026299.5240170937</v>
      </c>
      <c r="DC308" s="76">
        <f t="shared" si="1918"/>
        <v>0</v>
      </c>
      <c r="DD308" s="76">
        <f t="shared" si="1918"/>
        <v>0</v>
      </c>
      <c r="DE308" s="88">
        <f t="shared" si="1920"/>
        <v>1487417.0884110543</v>
      </c>
      <c r="DF308" s="85"/>
      <c r="DG308" s="48"/>
      <c r="EX308" s="1"/>
    </row>
    <row r="309" spans="1:154" x14ac:dyDescent="0.15">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19"/>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21"/>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01"/>
        <v>328873.91249999998</v>
      </c>
      <c r="CM309" s="76">
        <f t="shared" si="1902"/>
        <v>373837.47999999992</v>
      </c>
      <c r="CN309" s="76">
        <f t="shared" si="1903"/>
        <v>257732.07</v>
      </c>
      <c r="CO309" s="76">
        <f t="shared" si="1904"/>
        <v>446827.07857142866</v>
      </c>
      <c r="CP309" s="76">
        <f t="shared" si="1905"/>
        <v>373575.4642857142</v>
      </c>
      <c r="CQ309" s="76">
        <f t="shared" si="1906"/>
        <v>620167.50000000012</v>
      </c>
      <c r="CR309" s="76">
        <f t="shared" si="1907"/>
        <v>13999.999999999998</v>
      </c>
      <c r="CS309" s="76">
        <f t="shared" si="1908"/>
        <v>2133205.06</v>
      </c>
      <c r="CT309" s="76">
        <f t="shared" si="1909"/>
        <v>947860.54333333345</v>
      </c>
      <c r="CU309" s="76">
        <f t="shared" si="1910"/>
        <v>511868.97777777782</v>
      </c>
      <c r="CV309" s="76">
        <f t="shared" si="1911"/>
        <v>759153.09388888883</v>
      </c>
      <c r="CW309" s="76">
        <f t="shared" si="1912"/>
        <v>1043508.9199999999</v>
      </c>
      <c r="CX309" s="76">
        <f t="shared" si="1913"/>
        <v>79279.024230769224</v>
      </c>
      <c r="CY309" s="76">
        <f t="shared" si="1914"/>
        <v>875889.65158072719</v>
      </c>
      <c r="CZ309" s="76">
        <f t="shared" si="1915"/>
        <v>2067288.0230769231</v>
      </c>
      <c r="DA309" s="76">
        <f t="shared" si="1916"/>
        <v>2130007.0245543341</v>
      </c>
      <c r="DB309" s="76">
        <f t="shared" si="1917"/>
        <v>1988751.1421367517</v>
      </c>
      <c r="DC309" s="76">
        <f t="shared" si="1918"/>
        <v>0</v>
      </c>
      <c r="DD309" s="76">
        <f t="shared" si="1918"/>
        <v>0</v>
      </c>
      <c r="DE309" s="88">
        <f t="shared" si="1920"/>
        <v>1412387.1682697474</v>
      </c>
      <c r="DF309" s="85"/>
      <c r="DG309" s="48"/>
      <c r="EX309" s="1"/>
    </row>
    <row r="310" spans="1:154" x14ac:dyDescent="0.15">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19"/>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21"/>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01"/>
        <v>0</v>
      </c>
      <c r="CM310" s="76">
        <f t="shared" si="1902"/>
        <v>379325.19624999992</v>
      </c>
      <c r="CN310" s="76">
        <f t="shared" si="1903"/>
        <v>288657.96000000002</v>
      </c>
      <c r="CO310" s="76">
        <f t="shared" si="1904"/>
        <v>574021.51428571437</v>
      </c>
      <c r="CP310" s="76">
        <f t="shared" si="1905"/>
        <v>432463.84642857133</v>
      </c>
      <c r="CQ310" s="76">
        <f t="shared" si="1906"/>
        <v>4390.8975</v>
      </c>
      <c r="CR310" s="76">
        <f t="shared" si="1907"/>
        <v>711855.89999999991</v>
      </c>
      <c r="CS310" s="76">
        <f t="shared" si="1908"/>
        <v>1296986.5499999998</v>
      </c>
      <c r="CT310" s="76">
        <f t="shared" si="1909"/>
        <v>1113399.056875</v>
      </c>
      <c r="CU310" s="76">
        <f t="shared" si="1910"/>
        <v>506414.93333333335</v>
      </c>
      <c r="CV310" s="76">
        <f t="shared" si="1911"/>
        <v>666848.63833333331</v>
      </c>
      <c r="CW310" s="76">
        <f t="shared" si="1912"/>
        <v>9669.4399999999987</v>
      </c>
      <c r="CX310" s="76">
        <f t="shared" si="1913"/>
        <v>1475020.4238461538</v>
      </c>
      <c r="CY310" s="76">
        <f t="shared" si="1914"/>
        <v>726860.09041420138</v>
      </c>
      <c r="CZ310" s="76">
        <f t="shared" si="1915"/>
        <v>1387478.528846154</v>
      </c>
      <c r="DA310" s="76">
        <f t="shared" si="1916"/>
        <v>1755078.1788461541</v>
      </c>
      <c r="DB310" s="76">
        <f t="shared" si="1917"/>
        <v>120126.96611111109</v>
      </c>
      <c r="DC310" s="76">
        <f t="shared" si="1918"/>
        <v>3111056.4930288461</v>
      </c>
      <c r="DD310" s="76">
        <f t="shared" si="1918"/>
        <v>0</v>
      </c>
      <c r="DE310" s="88">
        <f t="shared" si="1920"/>
        <v>1420120.0514492933</v>
      </c>
      <c r="DF310" s="85"/>
      <c r="DG310" s="48"/>
      <c r="EX310" s="1"/>
    </row>
    <row r="311" spans="1:154" x14ac:dyDescent="0.15">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19"/>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21"/>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01"/>
        <v>309125.51999999996</v>
      </c>
      <c r="CM311" s="76">
        <f t="shared" si="1902"/>
        <v>336778.46124999993</v>
      </c>
      <c r="CN311" s="76">
        <f t="shared" si="1903"/>
        <v>271997.1216666667</v>
      </c>
      <c r="CO311" s="76">
        <f t="shared" si="1904"/>
        <v>767210.83571428584</v>
      </c>
      <c r="CP311" s="76">
        <f t="shared" si="1905"/>
        <v>429034.07857142849</v>
      </c>
      <c r="CQ311" s="76">
        <f t="shared" si="1906"/>
        <v>632144.03500000003</v>
      </c>
      <c r="CR311" s="76">
        <f t="shared" si="1907"/>
        <v>563000.64</v>
      </c>
      <c r="CS311" s="76">
        <f t="shared" si="1908"/>
        <v>1530986.2983333336</v>
      </c>
      <c r="CT311" s="76">
        <f t="shared" si="1909"/>
        <v>1096745.6250000002</v>
      </c>
      <c r="CU311" s="76">
        <f t="shared" si="1910"/>
        <v>442532.62222222221</v>
      </c>
      <c r="CV311" s="76">
        <f t="shared" si="1911"/>
        <v>21865.237777777777</v>
      </c>
      <c r="CW311" s="76">
        <f t="shared" si="1912"/>
        <v>1207764.9714285713</v>
      </c>
      <c r="CX311" s="76">
        <f t="shared" si="1913"/>
        <v>1093745.8553846152</v>
      </c>
      <c r="CY311" s="76">
        <f t="shared" si="1914"/>
        <v>808722.92769230786</v>
      </c>
      <c r="CZ311" s="76">
        <f t="shared" si="1915"/>
        <v>1378751.1323076924</v>
      </c>
      <c r="DA311" s="76">
        <f t="shared" si="1916"/>
        <v>51002.375714285721</v>
      </c>
      <c r="DB311" s="76">
        <f t="shared" si="1917"/>
        <v>0</v>
      </c>
      <c r="DC311" s="76">
        <f t="shared" si="1918"/>
        <v>2615502.27534188</v>
      </c>
      <c r="DD311" s="76">
        <f t="shared" si="1918"/>
        <v>0</v>
      </c>
      <c r="DE311" s="88">
        <f t="shared" si="1920"/>
        <v>970795.74221123324</v>
      </c>
      <c r="DF311" s="85"/>
      <c r="DG311" s="48"/>
      <c r="EX311" s="1"/>
    </row>
    <row r="312" spans="1:154" x14ac:dyDescent="0.15">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19"/>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21"/>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01"/>
        <v>274934.315</v>
      </c>
      <c r="CM312" s="76">
        <f t="shared" si="1902"/>
        <v>278799.25</v>
      </c>
      <c r="CN312" s="76">
        <f t="shared" si="1903"/>
        <v>302423.26333333337</v>
      </c>
      <c r="CO312" s="76">
        <f t="shared" si="1904"/>
        <v>787798.62857142871</v>
      </c>
      <c r="CP312" s="76">
        <f t="shared" si="1905"/>
        <v>30941.365714285712</v>
      </c>
      <c r="CQ312" s="76">
        <f t="shared" si="1906"/>
        <v>517439.12625000003</v>
      </c>
      <c r="CR312" s="76">
        <f t="shared" si="1907"/>
        <v>564744.6</v>
      </c>
      <c r="CS312" s="76">
        <f t="shared" si="1908"/>
        <v>1356033.4200000002</v>
      </c>
      <c r="CT312" s="76">
        <f t="shared" si="1909"/>
        <v>1018893.312857143</v>
      </c>
      <c r="CU312" s="76">
        <f t="shared" si="1910"/>
        <v>18326</v>
      </c>
      <c r="CV312" s="76">
        <f t="shared" si="1911"/>
        <v>533521.1994444445</v>
      </c>
      <c r="CW312" s="76">
        <f t="shared" si="1912"/>
        <v>621903.6385714286</v>
      </c>
      <c r="CX312" s="76">
        <f t="shared" si="1913"/>
        <v>1017220.3449999999</v>
      </c>
      <c r="CY312" s="76">
        <f t="shared" si="1914"/>
        <v>772225.83618131874</v>
      </c>
      <c r="CZ312" s="76">
        <f t="shared" si="1915"/>
        <v>1077172.4076923078</v>
      </c>
      <c r="DA312" s="76">
        <f t="shared" si="1916"/>
        <v>0</v>
      </c>
      <c r="DB312" s="76">
        <f t="shared" si="1917"/>
        <v>2019700.1299999997</v>
      </c>
      <c r="DC312" s="76">
        <f t="shared" si="1918"/>
        <v>3875217.3635531138</v>
      </c>
      <c r="DD312" s="76">
        <f t="shared" si="1918"/>
        <v>0</v>
      </c>
      <c r="DE312" s="88">
        <f t="shared" si="1920"/>
        <v>1548863.1474853479</v>
      </c>
      <c r="DF312" s="85"/>
      <c r="DG312" s="48"/>
      <c r="EX312" s="1"/>
    </row>
    <row r="313" spans="1:154" x14ac:dyDescent="0.15">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19"/>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21"/>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01"/>
        <v>273728.06</v>
      </c>
      <c r="CM313" s="76">
        <f t="shared" si="1902"/>
        <v>244666.86750000005</v>
      </c>
      <c r="CN313" s="76">
        <f t="shared" si="1903"/>
        <v>243759.72833333336</v>
      </c>
      <c r="CO313" s="76">
        <f t="shared" si="1904"/>
        <v>61674.548571428575</v>
      </c>
      <c r="CP313" s="76">
        <f t="shared" si="1905"/>
        <v>325980.07</v>
      </c>
      <c r="CQ313" s="76">
        <f t="shared" si="1906"/>
        <v>715209.78142857156</v>
      </c>
      <c r="CR313" s="76">
        <f t="shared" si="1907"/>
        <v>505092.60999999993</v>
      </c>
      <c r="CS313" s="76">
        <f t="shared" si="1908"/>
        <v>1480143.51</v>
      </c>
      <c r="CT313" s="76">
        <f t="shared" si="1909"/>
        <v>980548.34571428585</v>
      </c>
      <c r="CU313" s="76">
        <f t="shared" si="1910"/>
        <v>585734.71250000002</v>
      </c>
      <c r="CV313" s="76">
        <f t="shared" si="1911"/>
        <v>430000.85624999995</v>
      </c>
      <c r="CW313" s="76">
        <f t="shared" si="1912"/>
        <v>611007.59571428574</v>
      </c>
      <c r="CX313" s="76">
        <f t="shared" si="1913"/>
        <v>1020012.2833653846</v>
      </c>
      <c r="CY313" s="76">
        <f t="shared" si="1914"/>
        <v>663665.5276236264</v>
      </c>
      <c r="CZ313" s="76">
        <f t="shared" si="1915"/>
        <v>0</v>
      </c>
      <c r="DA313" s="76">
        <f t="shared" si="1916"/>
        <v>3056328.0100068678</v>
      </c>
      <c r="DB313" s="76">
        <f t="shared" si="1917"/>
        <v>1960939.3788156288</v>
      </c>
      <c r="DC313" s="76">
        <f t="shared" si="1918"/>
        <v>1936980.3235897438</v>
      </c>
      <c r="DD313" s="76">
        <f t="shared" si="1918"/>
        <v>0</v>
      </c>
      <c r="DE313" s="88">
        <f t="shared" si="1920"/>
        <v>1523582.6480071736</v>
      </c>
      <c r="DF313" s="85"/>
      <c r="DG313" s="48"/>
      <c r="EX313" s="1"/>
    </row>
    <row r="314" spans="1:154" x14ac:dyDescent="0.15">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19"/>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21"/>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01"/>
        <v>263731.30499999999</v>
      </c>
      <c r="CM314" s="76">
        <f t="shared" si="1902"/>
        <v>160831.19250000003</v>
      </c>
      <c r="CN314" s="76">
        <f t="shared" si="1903"/>
        <v>30065.280000000002</v>
      </c>
      <c r="CO314" s="76">
        <f t="shared" si="1904"/>
        <v>908935.40000000014</v>
      </c>
      <c r="CP314" s="76">
        <f t="shared" si="1905"/>
        <v>347772.96428571426</v>
      </c>
      <c r="CQ314" s="76">
        <f t="shared" si="1906"/>
        <v>592777.3237500001</v>
      </c>
      <c r="CR314" s="76">
        <f t="shared" si="1907"/>
        <v>423517.00499999995</v>
      </c>
      <c r="CS314" s="76">
        <f t="shared" si="1908"/>
        <v>1354770.6300000001</v>
      </c>
      <c r="CT314" s="76">
        <f t="shared" si="1909"/>
        <v>20145.972000000002</v>
      </c>
      <c r="CU314" s="76">
        <f t="shared" si="1910"/>
        <v>383896.10000000003</v>
      </c>
      <c r="CV314" s="76">
        <f t="shared" si="1911"/>
        <v>587835.22000000009</v>
      </c>
      <c r="CW314" s="76">
        <f t="shared" si="1912"/>
        <v>526989.80999999994</v>
      </c>
      <c r="CX314" s="76">
        <f t="shared" si="1913"/>
        <v>1131510.6146153845</v>
      </c>
      <c r="CY314" s="76">
        <f t="shared" si="1914"/>
        <v>5623.1806593406582</v>
      </c>
      <c r="CZ314" s="76">
        <f t="shared" si="1915"/>
        <v>1339934.8456730768</v>
      </c>
      <c r="DA314" s="76">
        <f t="shared" si="1916"/>
        <v>2406750.0509478021</v>
      </c>
      <c r="DB314" s="76">
        <f t="shared" si="1917"/>
        <v>2563671.9820207572</v>
      </c>
      <c r="DC314" s="76">
        <f t="shared" si="1918"/>
        <v>1596735.3941208792</v>
      </c>
      <c r="DD314" s="76">
        <f t="shared" si="1918"/>
        <v>0</v>
      </c>
      <c r="DE314" s="88">
        <f t="shared" si="1920"/>
        <v>1582543.0906843713</v>
      </c>
      <c r="DF314" s="85"/>
      <c r="DG314" s="48"/>
      <c r="EX314" s="1"/>
    </row>
    <row r="315" spans="1:154" x14ac:dyDescent="0.15">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19"/>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21"/>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01"/>
        <v>302469.86</v>
      </c>
      <c r="CM315" s="76">
        <f t="shared" si="1902"/>
        <v>11911.617142857145</v>
      </c>
      <c r="CN315" s="76">
        <f t="shared" si="1903"/>
        <v>265435.38</v>
      </c>
      <c r="CO315" s="76">
        <f t="shared" si="1904"/>
        <v>616566.84571428574</v>
      </c>
      <c r="CP315" s="76">
        <f t="shared" si="1905"/>
        <v>374966.82249999995</v>
      </c>
      <c r="CQ315" s="76">
        <f t="shared" si="1906"/>
        <v>686320.87125000008</v>
      </c>
      <c r="CR315" s="76">
        <f t="shared" si="1907"/>
        <v>366749.83999999997</v>
      </c>
      <c r="CS315" s="76">
        <f t="shared" si="1908"/>
        <v>115323.46666666666</v>
      </c>
      <c r="CT315" s="76">
        <f t="shared" si="1909"/>
        <v>1335003.9780000001</v>
      </c>
      <c r="CU315" s="76">
        <f t="shared" si="1910"/>
        <v>331196.95</v>
      </c>
      <c r="CV315" s="76">
        <f t="shared" si="1911"/>
        <v>545258.56500000006</v>
      </c>
      <c r="CW315" s="76">
        <f t="shared" si="1912"/>
        <v>613842.8528571428</v>
      </c>
      <c r="CX315" s="76">
        <f t="shared" si="1913"/>
        <v>914647.38163461536</v>
      </c>
      <c r="CY315" s="76">
        <f t="shared" si="1914"/>
        <v>804742.183690476</v>
      </c>
      <c r="CZ315" s="76">
        <f t="shared" si="1915"/>
        <v>1499066.1029807695</v>
      </c>
      <c r="DA315" s="76">
        <f t="shared" si="1916"/>
        <v>2459944.9089835165</v>
      </c>
      <c r="DB315" s="76">
        <f t="shared" si="1917"/>
        <v>1599414.1497191696</v>
      </c>
      <c r="DC315" s="76">
        <f t="shared" si="1918"/>
        <v>0</v>
      </c>
      <c r="DD315" s="76">
        <f t="shared" si="1918"/>
        <v>0</v>
      </c>
      <c r="DE315" s="88">
        <f t="shared" si="1920"/>
        <v>1272633.4690747862</v>
      </c>
      <c r="DF315" s="85"/>
      <c r="DG315" s="48"/>
      <c r="EX315" s="1"/>
    </row>
    <row r="316" spans="1:154" x14ac:dyDescent="0.15">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19"/>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21"/>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01"/>
        <v>255517.56999999998</v>
      </c>
      <c r="CM316" s="76">
        <f t="shared" si="1902"/>
        <v>259966.1771428572</v>
      </c>
      <c r="CN316" s="76">
        <f t="shared" si="1903"/>
        <v>213733.96800000002</v>
      </c>
      <c r="CO316" s="76">
        <f t="shared" si="1904"/>
        <v>543538.04142857157</v>
      </c>
      <c r="CP316" s="76">
        <f t="shared" si="1905"/>
        <v>414025.08124999999</v>
      </c>
      <c r="CQ316" s="76">
        <f t="shared" si="1906"/>
        <v>567412.17249999999</v>
      </c>
      <c r="CR316" s="76">
        <f t="shared" si="1907"/>
        <v>18050.599999999999</v>
      </c>
      <c r="CS316" s="76">
        <f t="shared" si="1908"/>
        <v>1351482.9333333333</v>
      </c>
      <c r="CT316" s="76">
        <f t="shared" si="1909"/>
        <v>731940.59400000016</v>
      </c>
      <c r="CU316" s="76">
        <f t="shared" si="1910"/>
        <v>406970.28750000003</v>
      </c>
      <c r="CV316" s="76">
        <f t="shared" si="1911"/>
        <v>589878.08250000014</v>
      </c>
      <c r="CW316" s="76">
        <f t="shared" si="1912"/>
        <v>584424.8142857143</v>
      </c>
      <c r="CX316" s="76">
        <f t="shared" si="1913"/>
        <v>7896.966826923076</v>
      </c>
      <c r="CY316" s="76">
        <f t="shared" si="1914"/>
        <v>624191.04778221785</v>
      </c>
      <c r="CZ316" s="76">
        <f t="shared" si="1915"/>
        <v>1946302.3256250003</v>
      </c>
      <c r="DA316" s="76">
        <f t="shared" si="1916"/>
        <v>1758909.1373076921</v>
      </c>
      <c r="DB316" s="76">
        <f t="shared" si="1917"/>
        <v>7682.7277167277161</v>
      </c>
      <c r="DC316" s="76">
        <f t="shared" si="1918"/>
        <v>0</v>
      </c>
      <c r="DD316" s="76">
        <f t="shared" si="1918"/>
        <v>0</v>
      </c>
      <c r="DE316" s="88">
        <f t="shared" si="1920"/>
        <v>867417.0476863276</v>
      </c>
      <c r="DF316" s="85"/>
      <c r="DG316" s="48"/>
      <c r="EX316" s="1"/>
    </row>
    <row r="317" spans="1:154" x14ac:dyDescent="0.15">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19"/>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21"/>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01"/>
        <v>13152.699999999999</v>
      </c>
      <c r="CM317" s="76">
        <f t="shared" si="1902"/>
        <v>216461.3971428572</v>
      </c>
      <c r="CN317" s="76">
        <f t="shared" si="1903"/>
        <v>224692.18800000002</v>
      </c>
      <c r="CO317" s="76">
        <f t="shared" si="1904"/>
        <v>632942.08714285726</v>
      </c>
      <c r="CP317" s="76">
        <f t="shared" si="1905"/>
        <v>457086.32499999995</v>
      </c>
      <c r="CQ317" s="76">
        <f t="shared" si="1906"/>
        <v>17668.241250000003</v>
      </c>
      <c r="CR317" s="76">
        <f t="shared" si="1907"/>
        <v>382429.83500000002</v>
      </c>
      <c r="CS317" s="76">
        <f t="shared" si="1908"/>
        <v>1010278.1333333333</v>
      </c>
      <c r="CT317" s="76">
        <f t="shared" si="1909"/>
        <v>935958.40800000017</v>
      </c>
      <c r="CU317" s="76">
        <f t="shared" si="1910"/>
        <v>444683.92500000005</v>
      </c>
      <c r="CV317" s="76">
        <f t="shared" si="1911"/>
        <v>587344.75250000006</v>
      </c>
      <c r="CW317" s="76">
        <f t="shared" si="1912"/>
        <v>25474.64857142857</v>
      </c>
      <c r="CX317" s="76">
        <f t="shared" si="1913"/>
        <v>1117110.8881730768</v>
      </c>
      <c r="CY317" s="76">
        <f t="shared" si="1914"/>
        <v>565753.03424575424</v>
      </c>
      <c r="CZ317" s="76">
        <f t="shared" si="1915"/>
        <v>934698.98711538466</v>
      </c>
      <c r="DA317" s="76">
        <f t="shared" si="1916"/>
        <v>198533.02103021977</v>
      </c>
      <c r="DB317" s="76">
        <f t="shared" si="1917"/>
        <v>22175.145909645908</v>
      </c>
      <c r="DC317" s="76">
        <f t="shared" si="1918"/>
        <v>44302.720000000001</v>
      </c>
      <c r="DD317" s="76">
        <f t="shared" si="1918"/>
        <v>0</v>
      </c>
      <c r="DE317" s="88">
        <f t="shared" si="1920"/>
        <v>353092.5816602009</v>
      </c>
      <c r="DF317" s="85"/>
      <c r="DG317" s="48"/>
      <c r="EX317" s="1"/>
    </row>
    <row r="318" spans="1:154" x14ac:dyDescent="0.15">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19"/>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21"/>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01"/>
        <v>391004.15333333338</v>
      </c>
      <c r="CM318" s="76">
        <f t="shared" si="1902"/>
        <v>277713.55499999993</v>
      </c>
      <c r="CN318" s="76">
        <f t="shared" si="1903"/>
        <v>305550.69999999995</v>
      </c>
      <c r="CO318" s="76">
        <f t="shared" si="1904"/>
        <v>585628.62428571435</v>
      </c>
      <c r="CP318" s="76">
        <f t="shared" si="1905"/>
        <v>407281.03125</v>
      </c>
      <c r="CQ318" s="76">
        <f t="shared" si="1906"/>
        <v>785581.90125</v>
      </c>
      <c r="CR318" s="76">
        <f t="shared" si="1907"/>
        <v>385468.93333333335</v>
      </c>
      <c r="CS318" s="76">
        <f t="shared" si="1908"/>
        <v>794534.73750000005</v>
      </c>
      <c r="CT318" s="76">
        <f t="shared" si="1909"/>
        <v>1122970.4640000002</v>
      </c>
      <c r="CU318" s="76">
        <f t="shared" si="1910"/>
        <v>547981.96250000002</v>
      </c>
      <c r="CV318" s="76">
        <f t="shared" si="1911"/>
        <v>11427.918749999999</v>
      </c>
      <c r="CW318" s="76">
        <f t="shared" si="1912"/>
        <v>774503.80714285711</v>
      </c>
      <c r="CX318" s="76">
        <f t="shared" si="1913"/>
        <v>788528.26471153833</v>
      </c>
      <c r="CY318" s="76">
        <f t="shared" si="1914"/>
        <v>746915.89666666673</v>
      </c>
      <c r="CZ318" s="76">
        <f t="shared" si="1915"/>
        <v>1204387.1053846157</v>
      </c>
      <c r="DA318" s="76">
        <f t="shared" si="1916"/>
        <v>221964.2496565934</v>
      </c>
      <c r="DB318" s="76">
        <f t="shared" si="1917"/>
        <v>0</v>
      </c>
      <c r="DC318" s="76">
        <f t="shared" si="1918"/>
        <v>2440947.5979807694</v>
      </c>
      <c r="DD318" s="76">
        <f t="shared" si="1918"/>
        <v>0</v>
      </c>
      <c r="DE318" s="88">
        <f t="shared" si="1920"/>
        <v>922842.96993772907</v>
      </c>
      <c r="DF318" s="85"/>
      <c r="DG318" s="48"/>
      <c r="EX318" s="1"/>
    </row>
    <row r="319" spans="1:154" x14ac:dyDescent="0.15">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19"/>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21"/>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01"/>
        <v>370119.71000000008</v>
      </c>
      <c r="CM319" s="76">
        <f t="shared" si="1902"/>
        <v>263861.14374999993</v>
      </c>
      <c r="CN319" s="76">
        <f t="shared" si="1903"/>
        <v>332202.29999999993</v>
      </c>
      <c r="CO319" s="76">
        <f t="shared" si="1904"/>
        <v>498036.57428571436</v>
      </c>
      <c r="CP319" s="76">
        <f t="shared" si="1905"/>
        <v>6832.9800000000005</v>
      </c>
      <c r="CQ319" s="76">
        <f t="shared" si="1906"/>
        <v>527685.48</v>
      </c>
      <c r="CR319" s="76">
        <f t="shared" si="1907"/>
        <v>298898.95333333337</v>
      </c>
      <c r="CS319" s="76">
        <f t="shared" si="1908"/>
        <v>1036826.31</v>
      </c>
      <c r="CT319" s="76">
        <f t="shared" si="1909"/>
        <v>1170373.9740000002</v>
      </c>
      <c r="CU319" s="76">
        <f t="shared" si="1910"/>
        <v>26294.399999999998</v>
      </c>
      <c r="CV319" s="76">
        <f t="shared" si="1911"/>
        <v>771802.67874999985</v>
      </c>
      <c r="CW319" s="76">
        <f t="shared" si="1912"/>
        <v>693066.27142857143</v>
      </c>
      <c r="CX319" s="76">
        <f t="shared" si="1913"/>
        <v>758633.50124999986</v>
      </c>
      <c r="CY319" s="76">
        <f t="shared" si="1914"/>
        <v>633700.5230769231</v>
      </c>
      <c r="CZ319" s="76">
        <f t="shared" si="1915"/>
        <v>1220968.4994230771</v>
      </c>
      <c r="DA319" s="76">
        <f t="shared" si="1916"/>
        <v>14142.307692307691</v>
      </c>
      <c r="DB319" s="76">
        <f t="shared" si="1917"/>
        <v>1661628.9480769231</v>
      </c>
      <c r="DC319" s="76">
        <f t="shared" si="1918"/>
        <v>1465860.5962026864</v>
      </c>
      <c r="DD319" s="76">
        <f t="shared" si="1918"/>
        <v>0</v>
      </c>
      <c r="DE319" s="88">
        <f t="shared" si="1920"/>
        <v>999260.17489438353</v>
      </c>
      <c r="DF319" s="85"/>
      <c r="DG319" s="48"/>
      <c r="EX319" s="1"/>
    </row>
    <row r="320" spans="1:154" x14ac:dyDescent="0.15">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19"/>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21"/>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01"/>
        <v>399232.26</v>
      </c>
      <c r="CM320" s="76">
        <f t="shared" si="1902"/>
        <v>318190.74</v>
      </c>
      <c r="CN320" s="76">
        <f t="shared" si="1903"/>
        <v>376474.49999999994</v>
      </c>
      <c r="CO320" s="76">
        <f t="shared" si="1904"/>
        <v>12728.320000000002</v>
      </c>
      <c r="CP320" s="76">
        <f t="shared" si="1905"/>
        <v>381464.86000000004</v>
      </c>
      <c r="CQ320" s="76">
        <f t="shared" si="1906"/>
        <v>429033.875</v>
      </c>
      <c r="CR320" s="76">
        <f t="shared" si="1907"/>
        <v>337850.55333333334</v>
      </c>
      <c r="CS320" s="76">
        <f t="shared" si="1908"/>
        <v>665719.34250000003</v>
      </c>
      <c r="CT320" s="76">
        <f t="shared" si="1909"/>
        <v>970689.48900000018</v>
      </c>
      <c r="CU320" s="76">
        <f t="shared" si="1910"/>
        <v>538557.01714285708</v>
      </c>
      <c r="CV320" s="76">
        <f t="shared" si="1911"/>
        <v>530504.72499999998</v>
      </c>
      <c r="CW320" s="76">
        <f t="shared" si="1912"/>
        <v>784013.23428571434</v>
      </c>
      <c r="CX320" s="76">
        <f t="shared" si="1913"/>
        <v>753174.30461538455</v>
      </c>
      <c r="CY320" s="76">
        <f t="shared" si="1914"/>
        <v>557712.3623076923</v>
      </c>
      <c r="CZ320" s="76">
        <f t="shared" si="1915"/>
        <v>0</v>
      </c>
      <c r="DA320" s="76">
        <f t="shared" si="1916"/>
        <v>2139149.1978846155</v>
      </c>
      <c r="DB320" s="76">
        <f t="shared" si="1917"/>
        <v>2564971.4492307692</v>
      </c>
      <c r="DC320" s="76">
        <f t="shared" si="1918"/>
        <v>1585936.4220512821</v>
      </c>
      <c r="DD320" s="76">
        <f t="shared" si="1918"/>
        <v>0</v>
      </c>
      <c r="DE320" s="88">
        <f t="shared" si="1920"/>
        <v>1369553.886294872</v>
      </c>
      <c r="DF320" s="85"/>
      <c r="DG320" s="48"/>
      <c r="EX320" s="1"/>
    </row>
    <row r="321" spans="1:154" x14ac:dyDescent="0.15">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19"/>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21"/>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01"/>
        <v>559652.91250000009</v>
      </c>
      <c r="CM321" s="76">
        <f t="shared" si="1902"/>
        <v>228840.56999999998</v>
      </c>
      <c r="CN321" s="76">
        <f t="shared" si="1903"/>
        <v>29827.599999999995</v>
      </c>
      <c r="CO321" s="76">
        <f t="shared" si="1904"/>
        <v>460216.87571428576</v>
      </c>
      <c r="CP321" s="76">
        <f t="shared" si="1905"/>
        <v>179088.56000000003</v>
      </c>
      <c r="CQ321" s="76">
        <f t="shared" si="1906"/>
        <v>503463.30624999997</v>
      </c>
      <c r="CR321" s="76">
        <f t="shared" si="1907"/>
        <v>220748.13333333333</v>
      </c>
      <c r="CS321" s="76">
        <f t="shared" si="1908"/>
        <v>672261.89250000007</v>
      </c>
      <c r="CT321" s="76">
        <f t="shared" si="1909"/>
        <v>7961.8000000000011</v>
      </c>
      <c r="CU321" s="76">
        <f t="shared" si="1910"/>
        <v>493212.13714285713</v>
      </c>
      <c r="CV321" s="76">
        <f t="shared" si="1911"/>
        <v>596498.45062499994</v>
      </c>
      <c r="CW321" s="76">
        <f t="shared" si="1912"/>
        <v>640534.34714285715</v>
      </c>
      <c r="CX321" s="76">
        <f t="shared" si="1913"/>
        <v>849611.60730769229</v>
      </c>
      <c r="CY321" s="76">
        <f t="shared" si="1914"/>
        <v>24210.360598290605</v>
      </c>
      <c r="CZ321" s="76">
        <f t="shared" si="1915"/>
        <v>595636.6217307694</v>
      </c>
      <c r="DA321" s="76">
        <f t="shared" si="1916"/>
        <v>2454176.6502884612</v>
      </c>
      <c r="DB321" s="76">
        <f t="shared" si="1917"/>
        <v>1747307.3696703294</v>
      </c>
      <c r="DC321" s="76">
        <f t="shared" si="1918"/>
        <v>1235525.8326923079</v>
      </c>
      <c r="DD321" s="76">
        <f t="shared" si="1918"/>
        <v>0</v>
      </c>
      <c r="DE321" s="88">
        <f t="shared" si="1920"/>
        <v>1211371.3669960317</v>
      </c>
      <c r="DF321" s="85"/>
      <c r="DG321" s="48"/>
      <c r="EX321" s="1"/>
    </row>
    <row r="322" spans="1:154" x14ac:dyDescent="0.15">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19"/>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21"/>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01"/>
        <v>521844.82000000007</v>
      </c>
      <c r="CM322" s="76">
        <f t="shared" si="1902"/>
        <v>6105</v>
      </c>
      <c r="CN322" s="76">
        <f t="shared" si="1903"/>
        <v>496281.89999999991</v>
      </c>
      <c r="CO322" s="76">
        <f t="shared" si="1904"/>
        <v>395423.32142857148</v>
      </c>
      <c r="CP322" s="76">
        <f t="shared" si="1905"/>
        <v>242525.86749999999</v>
      </c>
      <c r="CQ322" s="76">
        <f t="shared" si="1906"/>
        <v>440914.71249999997</v>
      </c>
      <c r="CR322" s="76">
        <f t="shared" si="1907"/>
        <v>169974.93333333332</v>
      </c>
      <c r="CS322" s="76">
        <f t="shared" si="1908"/>
        <v>19288.665000000001</v>
      </c>
      <c r="CT322" s="76">
        <f t="shared" si="1909"/>
        <v>796030.07000000018</v>
      </c>
      <c r="CU322" s="76">
        <f t="shared" si="1910"/>
        <v>502005.49714285712</v>
      </c>
      <c r="CV322" s="76">
        <f t="shared" si="1911"/>
        <v>588416.71437499998</v>
      </c>
      <c r="CW322" s="76">
        <f t="shared" si="1912"/>
        <v>823005.39571428578</v>
      </c>
      <c r="CX322" s="76">
        <f t="shared" si="1913"/>
        <v>714016.88716346154</v>
      </c>
      <c r="CY322" s="76">
        <f t="shared" si="1914"/>
        <v>402858.46205128211</v>
      </c>
      <c r="CZ322" s="76">
        <f t="shared" si="1915"/>
        <v>936407.91910256422</v>
      </c>
      <c r="DA322" s="76">
        <f t="shared" si="1916"/>
        <v>2358169.7999999998</v>
      </c>
      <c r="DB322" s="76">
        <f t="shared" si="1917"/>
        <v>1901176.2969230767</v>
      </c>
      <c r="DC322" s="76">
        <f t="shared" si="1918"/>
        <v>0</v>
      </c>
      <c r="DD322" s="76">
        <f t="shared" si="1918"/>
        <v>0</v>
      </c>
      <c r="DE322" s="88">
        <f t="shared" si="1920"/>
        <v>1119722.4956153845</v>
      </c>
      <c r="DF322" s="85"/>
      <c r="DG322" s="48"/>
      <c r="EX322" s="1"/>
    </row>
    <row r="323" spans="1:154" x14ac:dyDescent="0.15">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19"/>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21"/>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22">B323*AT323</f>
        <v>491302.14000000007</v>
      </c>
      <c r="CM323" s="76">
        <f t="shared" ref="CM323:CM367" si="1923">C323*AU323</f>
        <v>303501.5</v>
      </c>
      <c r="CN323" s="76">
        <f t="shared" ref="CN323:CN367" si="1924">D323*AV323</f>
        <v>417534.49999999988</v>
      </c>
      <c r="CO323" s="76">
        <f t="shared" ref="CO323:CO367" si="1925">E323*AW323</f>
        <v>423334.9671428572</v>
      </c>
      <c r="CP323" s="76">
        <f t="shared" ref="CP323:CP367" si="1926">F323*AX323</f>
        <v>337122.09125</v>
      </c>
      <c r="CQ323" s="76">
        <f t="shared" ref="CQ323:CQ367" si="1927">G323*AY323</f>
        <v>424431.85624999995</v>
      </c>
      <c r="CR323" s="76">
        <f t="shared" ref="CR323:CR367" si="1928">H323*AZ323</f>
        <v>4014.2666666666669</v>
      </c>
      <c r="CS323" s="76">
        <f t="shared" ref="CS323:CS367" si="1929">I323*BA323</f>
        <v>871910.80500000005</v>
      </c>
      <c r="CT323" s="76">
        <f t="shared" ref="CT323:CT367" si="1930">J323*BB323</f>
        <v>1213565.75</v>
      </c>
      <c r="CU323" s="76">
        <f t="shared" ref="CU323:CU367" si="1931">K323*BC323</f>
        <v>533473.5085714286</v>
      </c>
      <c r="CV323" s="76">
        <f t="shared" ref="CV323:CV367" si="1932">L323*BD323</f>
        <v>729289.5199999999</v>
      </c>
      <c r="CW323" s="76">
        <f t="shared" ref="CW323:CW367" si="1933">M323*BE323</f>
        <v>684639.81857142865</v>
      </c>
      <c r="CX323" s="76">
        <f t="shared" ref="CX323:CX367" si="1934">N323*BF323</f>
        <v>20690.55206730769</v>
      </c>
      <c r="CY323" s="76">
        <f t="shared" ref="CY323:CY367" si="1935">O323*BG323</f>
        <v>431020.56820512813</v>
      </c>
      <c r="CZ323" s="76">
        <f t="shared" ref="CZ323:CZ367" si="1936">P323*BH323</f>
        <v>1249210.3583333334</v>
      </c>
      <c r="DA323" s="76">
        <f t="shared" ref="DA323:DA367" si="1937">Q323*BI323</f>
        <v>2611285.6239285716</v>
      </c>
      <c r="DB323" s="76">
        <f t="shared" ref="DB323:DB367" si="1938">R323*BJ323</f>
        <v>1104212.4448351648</v>
      </c>
      <c r="DC323" s="76">
        <f t="shared" ref="DC323:DD367" si="1939">S323*BK323</f>
        <v>0</v>
      </c>
      <c r="DD323" s="76">
        <f t="shared" si="1939"/>
        <v>0</v>
      </c>
      <c r="DE323" s="88">
        <f t="shared" si="1920"/>
        <v>1079145.7990604395</v>
      </c>
      <c r="DF323" s="85"/>
      <c r="DG323" s="48"/>
      <c r="EX323" s="1"/>
    </row>
    <row r="324" spans="1:154" x14ac:dyDescent="0.15">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40">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21"/>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22"/>
        <v>25050.025000000001</v>
      </c>
      <c r="CM324" s="76">
        <f t="shared" si="1923"/>
        <v>255225</v>
      </c>
      <c r="CN324" s="76">
        <f t="shared" si="1924"/>
        <v>348999.99999999994</v>
      </c>
      <c r="CO324" s="76">
        <f t="shared" si="1925"/>
        <v>451118.08000000002</v>
      </c>
      <c r="CP324" s="76">
        <f t="shared" si="1926"/>
        <v>394049.39999999997</v>
      </c>
      <c r="CQ324" s="76">
        <f t="shared" si="1927"/>
        <v>22742.197500000002</v>
      </c>
      <c r="CR324" s="76">
        <f t="shared" si="1928"/>
        <v>252900.10333333336</v>
      </c>
      <c r="CS324" s="76">
        <f t="shared" si="1929"/>
        <v>970640.65</v>
      </c>
      <c r="CT324" s="76">
        <f t="shared" si="1930"/>
        <v>1049075.9666666668</v>
      </c>
      <c r="CU324" s="76">
        <f t="shared" si="1931"/>
        <v>416152.59428571427</v>
      </c>
      <c r="CV324" s="76">
        <f t="shared" si="1932"/>
        <v>623268.26</v>
      </c>
      <c r="CW324" s="76">
        <f t="shared" si="1933"/>
        <v>4152.5</v>
      </c>
      <c r="CX324" s="76">
        <f t="shared" si="1934"/>
        <v>976418.99966346147</v>
      </c>
      <c r="CY324" s="76">
        <f t="shared" si="1935"/>
        <v>456063.84865384619</v>
      </c>
      <c r="CZ324" s="76">
        <f t="shared" si="1936"/>
        <v>964962.42938461539</v>
      </c>
      <c r="DA324" s="76">
        <f t="shared" si="1937"/>
        <v>1984001.3871428571</v>
      </c>
      <c r="DB324" s="76">
        <f t="shared" si="1938"/>
        <v>17028.666593406593</v>
      </c>
      <c r="DC324" s="76">
        <f t="shared" si="1939"/>
        <v>994667.09476190456</v>
      </c>
      <c r="DD324" s="76">
        <f t="shared" si="1939"/>
        <v>0</v>
      </c>
      <c r="DE324" s="88">
        <f t="shared" ref="DE324:DE367" si="1941">SUM(CY324:DC324)/5</f>
        <v>883344.68530732603</v>
      </c>
      <c r="DF324" s="85"/>
      <c r="DG324" s="48"/>
      <c r="EX324" s="1"/>
    </row>
    <row r="325" spans="1:154" x14ac:dyDescent="0.15">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40"/>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42">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22"/>
        <v>301997.57500000001</v>
      </c>
      <c r="CM325" s="76">
        <f t="shared" si="1923"/>
        <v>269419.09500000003</v>
      </c>
      <c r="CN325" s="76">
        <f t="shared" si="1924"/>
        <v>337189.59999999992</v>
      </c>
      <c r="CO325" s="76">
        <f t="shared" si="1925"/>
        <v>346639.64999999997</v>
      </c>
      <c r="CP325" s="76">
        <f t="shared" si="1926"/>
        <v>461220.45</v>
      </c>
      <c r="CQ325" s="76">
        <f t="shared" si="1927"/>
        <v>322266.88</v>
      </c>
      <c r="CR325" s="76">
        <f t="shared" si="1928"/>
        <v>223860.58333333331</v>
      </c>
      <c r="CS325" s="76">
        <f t="shared" si="1929"/>
        <v>835145.00000000012</v>
      </c>
      <c r="CT325" s="76">
        <f t="shared" si="1930"/>
        <v>1172590.56</v>
      </c>
      <c r="CU325" s="76">
        <f t="shared" si="1931"/>
        <v>402858.61714285711</v>
      </c>
      <c r="CV325" s="76">
        <f t="shared" si="1932"/>
        <v>9625</v>
      </c>
      <c r="CW325" s="76">
        <f t="shared" si="1933"/>
        <v>777754.83714285714</v>
      </c>
      <c r="CX325" s="76">
        <f t="shared" si="1934"/>
        <v>752568.4692307692</v>
      </c>
      <c r="CY325" s="76">
        <f t="shared" si="1935"/>
        <v>495010.53333333327</v>
      </c>
      <c r="CZ325" s="76">
        <f t="shared" si="1936"/>
        <v>1506797.2920000001</v>
      </c>
      <c r="DA325" s="76">
        <f t="shared" si="1937"/>
        <v>259934.98571428572</v>
      </c>
      <c r="DB325" s="76">
        <f t="shared" si="1938"/>
        <v>0</v>
      </c>
      <c r="DC325" s="76">
        <f t="shared" si="1939"/>
        <v>2164469.7519902317</v>
      </c>
      <c r="DD325" s="76">
        <f t="shared" si="1939"/>
        <v>0</v>
      </c>
      <c r="DE325" s="88">
        <f t="shared" si="1941"/>
        <v>885242.51260757016</v>
      </c>
      <c r="DF325" s="85"/>
      <c r="DG325" s="48"/>
      <c r="EX325" s="1"/>
    </row>
    <row r="326" spans="1:154" x14ac:dyDescent="0.15">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40"/>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42"/>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22"/>
        <v>281501.08</v>
      </c>
      <c r="CM326" s="76">
        <f t="shared" si="1923"/>
        <v>359220.42000000004</v>
      </c>
      <c r="CN326" s="76">
        <f t="shared" si="1924"/>
        <v>463772.49999999988</v>
      </c>
      <c r="CO326" s="76">
        <f t="shared" si="1925"/>
        <v>517072.64999999997</v>
      </c>
      <c r="CP326" s="76">
        <f t="shared" si="1926"/>
        <v>6039</v>
      </c>
      <c r="CQ326" s="76">
        <f t="shared" si="1927"/>
        <v>198142.0575</v>
      </c>
      <c r="CR326" s="76">
        <f t="shared" si="1928"/>
        <v>219366.25</v>
      </c>
      <c r="CS326" s="76">
        <f t="shared" si="1929"/>
        <v>944534.73750000005</v>
      </c>
      <c r="CT326" s="76">
        <f t="shared" si="1930"/>
        <v>1136790.645</v>
      </c>
      <c r="CU326" s="76">
        <f t="shared" si="1931"/>
        <v>19868.209999999995</v>
      </c>
      <c r="CV326" s="76">
        <f t="shared" si="1932"/>
        <v>556170.5</v>
      </c>
      <c r="CW326" s="76">
        <f t="shared" si="1933"/>
        <v>577707.01714285719</v>
      </c>
      <c r="CX326" s="76">
        <f t="shared" si="1934"/>
        <v>409951.49514423072</v>
      </c>
      <c r="CY326" s="76">
        <f t="shared" si="1935"/>
        <v>500892.87384615385</v>
      </c>
      <c r="CZ326" s="76">
        <f t="shared" si="1936"/>
        <v>904694.36200000008</v>
      </c>
      <c r="DA326" s="76">
        <f t="shared" si="1937"/>
        <v>45417.857142857145</v>
      </c>
      <c r="DB326" s="76">
        <f t="shared" si="1938"/>
        <v>1504027.0458424906</v>
      </c>
      <c r="DC326" s="76">
        <f t="shared" si="1939"/>
        <v>1935472.7359706957</v>
      </c>
      <c r="DD326" s="76">
        <f t="shared" si="1939"/>
        <v>0</v>
      </c>
      <c r="DE326" s="88">
        <f t="shared" si="1941"/>
        <v>978100.97496043949</v>
      </c>
      <c r="DF326" s="85"/>
      <c r="DG326" s="48"/>
      <c r="EX326" s="1"/>
    </row>
    <row r="327" spans="1:154" x14ac:dyDescent="0.15">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40"/>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42"/>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22"/>
        <v>255423.98</v>
      </c>
      <c r="CM327" s="76">
        <f t="shared" si="1923"/>
        <v>447362.86500000005</v>
      </c>
      <c r="CN327" s="76">
        <f t="shared" si="1924"/>
        <v>326584.29999999993</v>
      </c>
      <c r="CO327" s="76">
        <f t="shared" si="1925"/>
        <v>6270</v>
      </c>
      <c r="CP327" s="76">
        <f t="shared" si="1926"/>
        <v>583317.15</v>
      </c>
      <c r="CQ327" s="76">
        <f t="shared" si="1927"/>
        <v>222165.62187500001</v>
      </c>
      <c r="CR327" s="76">
        <f t="shared" si="1928"/>
        <v>376972.60666666669</v>
      </c>
      <c r="CS327" s="76">
        <f t="shared" si="1929"/>
        <v>799779.77250000008</v>
      </c>
      <c r="CT327" s="76">
        <f t="shared" si="1930"/>
        <v>1019318.8450000001</v>
      </c>
      <c r="CU327" s="76">
        <f t="shared" si="1931"/>
        <v>422501.47999999992</v>
      </c>
      <c r="CV327" s="76">
        <f t="shared" si="1932"/>
        <v>606244.02937499993</v>
      </c>
      <c r="CW327" s="76">
        <f t="shared" si="1933"/>
        <v>629952.37</v>
      </c>
      <c r="CX327" s="76">
        <f t="shared" si="1934"/>
        <v>327158.63389423076</v>
      </c>
      <c r="CY327" s="76">
        <f t="shared" si="1935"/>
        <v>470003.24102564098</v>
      </c>
      <c r="CZ327" s="76">
        <f t="shared" si="1936"/>
        <v>0</v>
      </c>
      <c r="DA327" s="76">
        <f t="shared" si="1937"/>
        <v>3845576.8960714289</v>
      </c>
      <c r="DB327" s="76">
        <f t="shared" si="1938"/>
        <v>1179915.4034065935</v>
      </c>
      <c r="DC327" s="76">
        <f t="shared" si="1939"/>
        <v>2935812.3957264954</v>
      </c>
      <c r="DD327" s="76">
        <f t="shared" si="1939"/>
        <v>0</v>
      </c>
      <c r="DE327" s="88">
        <f t="shared" si="1941"/>
        <v>1686261.587246032</v>
      </c>
      <c r="DF327" s="85"/>
      <c r="DG327" s="48"/>
      <c r="EX327" s="1"/>
    </row>
    <row r="328" spans="1:154" x14ac:dyDescent="0.15">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40"/>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42"/>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22"/>
        <v>46347.840000000004</v>
      </c>
      <c r="CM328" s="76">
        <f t="shared" si="1923"/>
        <v>320044.5</v>
      </c>
      <c r="CN328" s="76">
        <f t="shared" si="1924"/>
        <v>26597.299999999996</v>
      </c>
      <c r="CO328" s="76">
        <f t="shared" si="1925"/>
        <v>322771.95</v>
      </c>
      <c r="CP328" s="76">
        <f t="shared" si="1926"/>
        <v>482007.14999999997</v>
      </c>
      <c r="CQ328" s="76">
        <f t="shared" si="1927"/>
        <v>17800.199999999997</v>
      </c>
      <c r="CR328" s="76">
        <f t="shared" si="1928"/>
        <v>402315.23499999993</v>
      </c>
      <c r="CS328" s="76">
        <f t="shared" si="1929"/>
        <v>681826.245</v>
      </c>
      <c r="CT328" s="76">
        <f t="shared" si="1930"/>
        <v>15631.000000000002</v>
      </c>
      <c r="CU328" s="76">
        <f t="shared" si="1931"/>
        <v>341742.55333333329</v>
      </c>
      <c r="CV328" s="76">
        <f t="shared" si="1932"/>
        <v>760930.614375</v>
      </c>
      <c r="CW328" s="76">
        <f t="shared" si="1933"/>
        <v>21023.514285714286</v>
      </c>
      <c r="CX328" s="76">
        <f t="shared" si="1934"/>
        <v>596704.36846153846</v>
      </c>
      <c r="CY328" s="76">
        <f t="shared" si="1935"/>
        <v>19703.766153846151</v>
      </c>
      <c r="CZ328" s="76">
        <f t="shared" si="1936"/>
        <v>1034844.3217948717</v>
      </c>
      <c r="DA328" s="76">
        <f t="shared" si="1937"/>
        <v>2243749.8074999996</v>
      </c>
      <c r="DB328" s="76">
        <f t="shared" si="1938"/>
        <v>2472578.0161172161</v>
      </c>
      <c r="DC328" s="76">
        <f t="shared" si="1939"/>
        <v>1858745.7703418802</v>
      </c>
      <c r="DD328" s="76">
        <f t="shared" si="1939"/>
        <v>0</v>
      </c>
      <c r="DE328" s="88">
        <f t="shared" si="1941"/>
        <v>1525924.3363815628</v>
      </c>
      <c r="DF328" s="85"/>
      <c r="DG328" s="48"/>
      <c r="EX328" s="1"/>
    </row>
    <row r="329" spans="1:154" x14ac:dyDescent="0.15">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40"/>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42"/>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22"/>
        <v>441925.05499999999</v>
      </c>
      <c r="CM329" s="76">
        <f t="shared" si="1923"/>
        <v>5917.34</v>
      </c>
      <c r="CN329" s="76">
        <f t="shared" si="1924"/>
        <v>315707.19999999995</v>
      </c>
      <c r="CO329" s="76">
        <f t="shared" si="1925"/>
        <v>286667.17499999999</v>
      </c>
      <c r="CP329" s="76">
        <f t="shared" si="1926"/>
        <v>355941</v>
      </c>
      <c r="CQ329" s="76">
        <f t="shared" si="1927"/>
        <v>373955.62499999994</v>
      </c>
      <c r="CR329" s="76">
        <f t="shared" si="1928"/>
        <v>327433.68999999994</v>
      </c>
      <c r="CS329" s="76">
        <f t="shared" si="1929"/>
        <v>37307.724999999999</v>
      </c>
      <c r="CT329" s="76">
        <f t="shared" si="1930"/>
        <v>940974.76666666684</v>
      </c>
      <c r="CU329" s="76">
        <f t="shared" si="1931"/>
        <v>393181.5766666666</v>
      </c>
      <c r="CV329" s="76">
        <f t="shared" si="1932"/>
        <v>40122.720000000001</v>
      </c>
      <c r="CW329" s="76">
        <f t="shared" si="1933"/>
        <v>876544.64571428578</v>
      </c>
      <c r="CX329" s="76">
        <f t="shared" si="1934"/>
        <v>730694.18466346152</v>
      </c>
      <c r="CY329" s="76">
        <f t="shared" si="1935"/>
        <v>573550.0046153845</v>
      </c>
      <c r="CZ329" s="76">
        <f t="shared" si="1936"/>
        <v>1106953.3891025642</v>
      </c>
      <c r="DA329" s="76">
        <f t="shared" si="1937"/>
        <v>4482067.9288392859</v>
      </c>
      <c r="DB329" s="76">
        <f t="shared" si="1938"/>
        <v>0</v>
      </c>
      <c r="DC329" s="76">
        <f t="shared" si="1939"/>
        <v>0</v>
      </c>
      <c r="DD329" s="76">
        <f t="shared" si="1939"/>
        <v>0</v>
      </c>
      <c r="DE329" s="88">
        <f t="shared" si="1941"/>
        <v>1232514.2645114469</v>
      </c>
      <c r="DF329" s="85"/>
      <c r="DG329" s="48"/>
      <c r="EX329" s="1"/>
    </row>
    <row r="330" spans="1:154" x14ac:dyDescent="0.15">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40"/>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42"/>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22"/>
        <v>582729.33499999996</v>
      </c>
      <c r="CM330" s="76">
        <f t="shared" si="1923"/>
        <v>388565.32</v>
      </c>
      <c r="CN330" s="76">
        <f t="shared" si="1924"/>
        <v>220985.69999999995</v>
      </c>
      <c r="CO330" s="76">
        <f t="shared" si="1925"/>
        <v>297278.565</v>
      </c>
      <c r="CP330" s="76">
        <f t="shared" si="1926"/>
        <v>31581</v>
      </c>
      <c r="CQ330" s="76">
        <f t="shared" si="1927"/>
        <v>206020.68749999997</v>
      </c>
      <c r="CR330" s="76">
        <f t="shared" si="1928"/>
        <v>50513.533333333326</v>
      </c>
      <c r="CS330" s="76">
        <f t="shared" si="1929"/>
        <v>810692.83750000002</v>
      </c>
      <c r="CT330" s="76">
        <f t="shared" si="1930"/>
        <v>760699.755</v>
      </c>
      <c r="CU330" s="76">
        <f t="shared" si="1931"/>
        <v>8434.0666666666657</v>
      </c>
      <c r="CV330" s="76">
        <f t="shared" si="1932"/>
        <v>1001367.1649999999</v>
      </c>
      <c r="CW330" s="76">
        <f t="shared" si="1933"/>
        <v>396830.37285714288</v>
      </c>
      <c r="CX330" s="76">
        <f t="shared" si="1934"/>
        <v>6701.8562499999998</v>
      </c>
      <c r="CY330" s="76">
        <f t="shared" si="1935"/>
        <v>559148.67249999999</v>
      </c>
      <c r="CZ330" s="76">
        <f t="shared" si="1936"/>
        <v>1336059.7015384615</v>
      </c>
      <c r="DA330" s="76">
        <f t="shared" si="1937"/>
        <v>34936.587321428568</v>
      </c>
      <c r="DB330" s="76">
        <f t="shared" si="1938"/>
        <v>936336.17417582416</v>
      </c>
      <c r="DC330" s="76">
        <f t="shared" si="1939"/>
        <v>0</v>
      </c>
      <c r="DD330" s="76">
        <f t="shared" si="1939"/>
        <v>0</v>
      </c>
      <c r="DE330" s="88">
        <f t="shared" si="1941"/>
        <v>573296.2271071428</v>
      </c>
      <c r="DF330" s="85"/>
      <c r="DG330" s="48"/>
      <c r="EX330" s="1"/>
    </row>
    <row r="331" spans="1:154" x14ac:dyDescent="0.15">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40"/>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42"/>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22"/>
        <v>33229.432500000003</v>
      </c>
      <c r="CM331" s="76">
        <f t="shared" si="1923"/>
        <v>230622.345</v>
      </c>
      <c r="CN331" s="76">
        <f t="shared" si="1924"/>
        <v>223504.49999999994</v>
      </c>
      <c r="CO331" s="76">
        <f t="shared" si="1925"/>
        <v>36352.224999999999</v>
      </c>
      <c r="CP331" s="76">
        <f t="shared" si="1926"/>
        <v>373897.5</v>
      </c>
      <c r="CQ331" s="76">
        <f t="shared" si="1927"/>
        <v>17073.367142857143</v>
      </c>
      <c r="CR331" s="76">
        <f t="shared" si="1928"/>
        <v>400129.91833333328</v>
      </c>
      <c r="CS331" s="76">
        <f t="shared" si="1929"/>
        <v>776602.19000000006</v>
      </c>
      <c r="CT331" s="76">
        <f t="shared" si="1930"/>
        <v>653413.58250000002</v>
      </c>
      <c r="CU331" s="76">
        <f t="shared" si="1931"/>
        <v>486051.89333333325</v>
      </c>
      <c r="CV331" s="76">
        <f t="shared" si="1932"/>
        <v>705661.57874999999</v>
      </c>
      <c r="CW331" s="76">
        <f t="shared" si="1933"/>
        <v>2206.9714285714285</v>
      </c>
      <c r="CX331" s="76">
        <f t="shared" si="1934"/>
        <v>987626.89374999993</v>
      </c>
      <c r="CY331" s="76">
        <f t="shared" si="1935"/>
        <v>608738.00544871797</v>
      </c>
      <c r="CZ331" s="76">
        <f t="shared" si="1936"/>
        <v>0</v>
      </c>
      <c r="DA331" s="76">
        <f t="shared" si="1937"/>
        <v>2213405.9686607141</v>
      </c>
      <c r="DB331" s="76">
        <f t="shared" si="1938"/>
        <v>5082.8461538461543</v>
      </c>
      <c r="DC331" s="76">
        <f t="shared" si="1939"/>
        <v>1741635.1208653848</v>
      </c>
      <c r="DD331" s="76">
        <f t="shared" si="1939"/>
        <v>0</v>
      </c>
      <c r="DE331" s="88">
        <f t="shared" si="1941"/>
        <v>913772.3882257326</v>
      </c>
      <c r="DF331" s="85"/>
      <c r="DG331" s="48"/>
      <c r="EX331" s="1"/>
    </row>
    <row r="332" spans="1:154" x14ac:dyDescent="0.15">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40"/>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42"/>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22"/>
        <v>452235.00750000007</v>
      </c>
      <c r="CM332" s="76">
        <f t="shared" si="1923"/>
        <v>332104.11</v>
      </c>
      <c r="CN332" s="76">
        <f t="shared" si="1924"/>
        <v>43459.899999999987</v>
      </c>
      <c r="CO332" s="76">
        <f t="shared" si="1925"/>
        <v>411113.27999999997</v>
      </c>
      <c r="CP332" s="76">
        <f t="shared" si="1926"/>
        <v>115365.9</v>
      </c>
      <c r="CQ332" s="76">
        <f t="shared" si="1927"/>
        <v>422172.7271428571</v>
      </c>
      <c r="CR332" s="76">
        <f t="shared" si="1928"/>
        <v>345916.08666666661</v>
      </c>
      <c r="CS332" s="76">
        <f t="shared" si="1929"/>
        <v>554465.04749999999</v>
      </c>
      <c r="CT332" s="76">
        <f t="shared" si="1930"/>
        <v>67536.367500000008</v>
      </c>
      <c r="CU332" s="76">
        <f t="shared" si="1931"/>
        <v>685452.98666666658</v>
      </c>
      <c r="CV332" s="76">
        <f t="shared" si="1932"/>
        <v>20786.6175</v>
      </c>
      <c r="CW332" s="76">
        <f t="shared" si="1933"/>
        <v>621809.71428571432</v>
      </c>
      <c r="CX332" s="76">
        <f t="shared" si="1934"/>
        <v>701164.10624999995</v>
      </c>
      <c r="CY332" s="76">
        <f t="shared" si="1935"/>
        <v>72939.40910256411</v>
      </c>
      <c r="CZ332" s="76">
        <f t="shared" si="1936"/>
        <v>1573904.2934615384</v>
      </c>
      <c r="DA332" s="76">
        <f t="shared" si="1937"/>
        <v>44949.62472527472</v>
      </c>
      <c r="DB332" s="76">
        <f t="shared" si="1938"/>
        <v>0</v>
      </c>
      <c r="DC332" s="76">
        <f t="shared" si="1939"/>
        <v>1545054.4651709402</v>
      </c>
      <c r="DD332" s="76">
        <f t="shared" si="1939"/>
        <v>0</v>
      </c>
      <c r="DE332" s="88">
        <f t="shared" si="1941"/>
        <v>647369.55849206354</v>
      </c>
      <c r="DF332" s="85"/>
      <c r="DG332" s="48"/>
      <c r="EX332" s="1"/>
    </row>
    <row r="333" spans="1:154" x14ac:dyDescent="0.15">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40"/>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42"/>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22"/>
        <v>369115.51500000001</v>
      </c>
      <c r="CM333" s="76">
        <f t="shared" si="1923"/>
        <v>44355.465000000004</v>
      </c>
      <c r="CN333" s="76">
        <f t="shared" si="1924"/>
        <v>469801.79999999987</v>
      </c>
      <c r="CO333" s="76">
        <f t="shared" si="1925"/>
        <v>223822.87</v>
      </c>
      <c r="CP333" s="76">
        <f t="shared" si="1926"/>
        <v>11286</v>
      </c>
      <c r="CQ333" s="76">
        <f t="shared" si="1927"/>
        <v>265704.54857142858</v>
      </c>
      <c r="CR333" s="76">
        <f t="shared" si="1928"/>
        <v>261635.55833333329</v>
      </c>
      <c r="CS333" s="76">
        <f t="shared" si="1929"/>
        <v>0</v>
      </c>
      <c r="CT333" s="76">
        <f t="shared" si="1930"/>
        <v>1300496.1900000002</v>
      </c>
      <c r="CU333" s="76">
        <f t="shared" si="1931"/>
        <v>5533.5133333333333</v>
      </c>
      <c r="CV333" s="76">
        <f t="shared" si="1932"/>
        <v>827055.32437499997</v>
      </c>
      <c r="CW333" s="76">
        <f t="shared" si="1933"/>
        <v>587508.57857142854</v>
      </c>
      <c r="CX333" s="76">
        <f t="shared" si="1934"/>
        <v>902628.28499999992</v>
      </c>
      <c r="CY333" s="76">
        <f t="shared" si="1935"/>
        <v>966873.1441025642</v>
      </c>
      <c r="CZ333" s="76">
        <f t="shared" si="1936"/>
        <v>254644.90423076923</v>
      </c>
      <c r="DA333" s="76">
        <f t="shared" si="1937"/>
        <v>0</v>
      </c>
      <c r="DB333" s="76">
        <f t="shared" si="1938"/>
        <v>837963.26021978026</v>
      </c>
      <c r="DC333" s="76">
        <f t="shared" si="1939"/>
        <v>1729640.6241758242</v>
      </c>
      <c r="DD333" s="76">
        <f t="shared" si="1939"/>
        <v>0</v>
      </c>
      <c r="DE333" s="88">
        <f t="shared" si="1941"/>
        <v>757824.38654578757</v>
      </c>
      <c r="DF333" s="85"/>
      <c r="DG333" s="48"/>
      <c r="EX333" s="1"/>
    </row>
    <row r="334" spans="1:154" x14ac:dyDescent="0.15">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40"/>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42"/>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22"/>
        <v>387157.03</v>
      </c>
      <c r="CM334" s="76">
        <f t="shared" si="1923"/>
        <v>230595.73500000002</v>
      </c>
      <c r="CN334" s="76">
        <f t="shared" si="1924"/>
        <v>151157.89999999997</v>
      </c>
      <c r="CO334" s="76">
        <f t="shared" si="1925"/>
        <v>287.09999999999997</v>
      </c>
      <c r="CP334" s="76">
        <f t="shared" si="1926"/>
        <v>352012.2</v>
      </c>
      <c r="CQ334" s="76">
        <f t="shared" si="1927"/>
        <v>276945.46285714285</v>
      </c>
      <c r="CR334" s="76">
        <f t="shared" si="1928"/>
        <v>42393.691666666658</v>
      </c>
      <c r="CS334" s="76">
        <f t="shared" si="1929"/>
        <v>900017.84</v>
      </c>
      <c r="CT334" s="76">
        <f t="shared" si="1930"/>
        <v>858826.17</v>
      </c>
      <c r="CU334" s="76">
        <f t="shared" si="1931"/>
        <v>306697.1216666667</v>
      </c>
      <c r="CV334" s="76">
        <f t="shared" si="1932"/>
        <v>802752.49312499992</v>
      </c>
      <c r="CW334" s="76">
        <f t="shared" si="1933"/>
        <v>669522.41428571439</v>
      </c>
      <c r="CX334" s="76">
        <f t="shared" si="1934"/>
        <v>107899.01874999999</v>
      </c>
      <c r="CY334" s="76">
        <f t="shared" si="1935"/>
        <v>943748.9492307693</v>
      </c>
      <c r="CZ334" s="76">
        <f t="shared" si="1936"/>
        <v>0</v>
      </c>
      <c r="DA334" s="76">
        <f t="shared" si="1937"/>
        <v>1699384.3283104394</v>
      </c>
      <c r="DB334" s="76">
        <f t="shared" si="1938"/>
        <v>1174854.163028083</v>
      </c>
      <c r="DC334" s="76">
        <f t="shared" si="1939"/>
        <v>0</v>
      </c>
      <c r="DD334" s="76">
        <f t="shared" si="1939"/>
        <v>0</v>
      </c>
      <c r="DE334" s="88">
        <f t="shared" si="1941"/>
        <v>763597.48811385839</v>
      </c>
      <c r="DF334" s="85"/>
      <c r="DG334" s="48"/>
      <c r="EX334" s="1"/>
    </row>
    <row r="335" spans="1:154" x14ac:dyDescent="0.15">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40"/>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42"/>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22"/>
        <v>441147.125</v>
      </c>
      <c r="CM335" s="76">
        <f t="shared" si="1923"/>
        <v>169077.495</v>
      </c>
      <c r="CN335" s="76">
        <f t="shared" si="1924"/>
        <v>2861.6039999999998</v>
      </c>
      <c r="CO335" s="76">
        <f t="shared" si="1925"/>
        <v>352236.61</v>
      </c>
      <c r="CP335" s="76">
        <f t="shared" si="1926"/>
        <v>177186.9</v>
      </c>
      <c r="CQ335" s="76">
        <f t="shared" si="1927"/>
        <v>234102.26250000001</v>
      </c>
      <c r="CR335" s="76">
        <f t="shared" si="1928"/>
        <v>398050.68499999994</v>
      </c>
      <c r="CS335" s="76">
        <f t="shared" si="1929"/>
        <v>468491.77250000002</v>
      </c>
      <c r="CT335" s="76">
        <f t="shared" si="1930"/>
        <v>15528.333333333332</v>
      </c>
      <c r="CU335" s="76">
        <f t="shared" si="1931"/>
        <v>221968.935</v>
      </c>
      <c r="CV335" s="76">
        <f t="shared" si="1932"/>
        <v>722608.11222222226</v>
      </c>
      <c r="CW335" s="76">
        <f t="shared" si="1933"/>
        <v>487059.0785714286</v>
      </c>
      <c r="CX335" s="76">
        <f t="shared" si="1934"/>
        <v>309674.21249999997</v>
      </c>
      <c r="CY335" s="76">
        <f t="shared" si="1935"/>
        <v>15699.18605769231</v>
      </c>
      <c r="CZ335" s="76">
        <f t="shared" si="1936"/>
        <v>786582.15262820513</v>
      </c>
      <c r="DA335" s="76">
        <f t="shared" si="1937"/>
        <v>2808111.6673832419</v>
      </c>
      <c r="DB335" s="76">
        <f t="shared" si="1938"/>
        <v>1360790.3096703298</v>
      </c>
      <c r="DC335" s="76">
        <f t="shared" si="1939"/>
        <v>882483.9396336996</v>
      </c>
      <c r="DD335" s="76">
        <f t="shared" si="1939"/>
        <v>0</v>
      </c>
      <c r="DE335" s="88">
        <f t="shared" si="1941"/>
        <v>1170733.4510746337</v>
      </c>
      <c r="DF335" s="85"/>
      <c r="DG335" s="48"/>
      <c r="EX335" s="1"/>
    </row>
    <row r="336" spans="1:154" x14ac:dyDescent="0.15">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40"/>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42"/>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22"/>
        <v>618838.84499999997</v>
      </c>
      <c r="CM336" s="76">
        <f t="shared" si="1923"/>
        <v>11092.675000000001</v>
      </c>
      <c r="CN336" s="76">
        <f t="shared" si="1924"/>
        <v>361604.24799999996</v>
      </c>
      <c r="CO336" s="76">
        <f t="shared" si="1925"/>
        <v>187826.37999999998</v>
      </c>
      <c r="CP336" s="76">
        <f t="shared" si="1926"/>
        <v>263821.05</v>
      </c>
      <c r="CQ336" s="76">
        <f t="shared" si="1927"/>
        <v>261694.23750000002</v>
      </c>
      <c r="CR336" s="76">
        <f t="shared" si="1928"/>
        <v>424214.6316666666</v>
      </c>
      <c r="CS336" s="76">
        <f t="shared" si="1929"/>
        <v>0</v>
      </c>
      <c r="CT336" s="76">
        <f t="shared" si="1930"/>
        <v>954252.75</v>
      </c>
      <c r="CU336" s="76">
        <f t="shared" si="1931"/>
        <v>290837.95499999996</v>
      </c>
      <c r="CV336" s="76">
        <f t="shared" si="1932"/>
        <v>664528.30888888892</v>
      </c>
      <c r="CW336" s="76">
        <f t="shared" si="1933"/>
        <v>570956.1</v>
      </c>
      <c r="CX336" s="76">
        <f t="shared" si="1934"/>
        <v>642082.67812499986</v>
      </c>
      <c r="CY336" s="76">
        <f t="shared" si="1935"/>
        <v>1235593.4718750003</v>
      </c>
      <c r="CZ336" s="76">
        <f t="shared" si="1936"/>
        <v>847272.96275641012</v>
      </c>
      <c r="DA336" s="76">
        <f t="shared" si="1937"/>
        <v>3250729.004807692</v>
      </c>
      <c r="DB336" s="76">
        <f t="shared" si="1938"/>
        <v>1674269.1332025118</v>
      </c>
      <c r="DC336" s="76">
        <f t="shared" si="1939"/>
        <v>0</v>
      </c>
      <c r="DD336" s="76">
        <f t="shared" si="1939"/>
        <v>0</v>
      </c>
      <c r="DE336" s="88">
        <f t="shared" si="1941"/>
        <v>1401572.9145283229</v>
      </c>
      <c r="DF336" s="85"/>
      <c r="DG336" s="48"/>
      <c r="EX336" s="1"/>
    </row>
    <row r="337" spans="1:154" x14ac:dyDescent="0.15">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40"/>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42"/>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22"/>
        <v>271978.79249999998</v>
      </c>
      <c r="CM337" s="76">
        <f t="shared" si="1923"/>
        <v>776115.17500000005</v>
      </c>
      <c r="CN337" s="76">
        <f t="shared" si="1924"/>
        <v>643114.55000000005</v>
      </c>
      <c r="CO337" s="76">
        <f t="shared" si="1925"/>
        <v>232791.58</v>
      </c>
      <c r="CP337" s="76">
        <f t="shared" si="1926"/>
        <v>299555.84999999998</v>
      </c>
      <c r="CQ337" s="76">
        <f t="shared" si="1927"/>
        <v>213579.5625</v>
      </c>
      <c r="CR337" s="76">
        <f t="shared" si="1928"/>
        <v>1352.12</v>
      </c>
      <c r="CS337" s="76">
        <f t="shared" si="1929"/>
        <v>261390.9975</v>
      </c>
      <c r="CT337" s="76">
        <f t="shared" si="1930"/>
        <v>757855.17083333328</v>
      </c>
      <c r="CU337" s="76">
        <f t="shared" si="1931"/>
        <v>281938.65250000003</v>
      </c>
      <c r="CV337" s="76">
        <f t="shared" si="1932"/>
        <v>927543.18555555562</v>
      </c>
      <c r="CW337" s="76">
        <f t="shared" si="1933"/>
        <v>742135.82142857136</v>
      </c>
      <c r="CX337" s="76">
        <f t="shared" si="1934"/>
        <v>16419.087499999998</v>
      </c>
      <c r="CY337" s="76">
        <f t="shared" si="1935"/>
        <v>761586.74812500004</v>
      </c>
      <c r="CZ337" s="76">
        <f t="shared" si="1936"/>
        <v>1046752.3894871793</v>
      </c>
      <c r="DA337" s="76">
        <f t="shared" si="1937"/>
        <v>2170088.6898076921</v>
      </c>
      <c r="DB337" s="76">
        <f t="shared" si="1938"/>
        <v>868342.11795918364</v>
      </c>
      <c r="DC337" s="76">
        <f t="shared" si="1939"/>
        <v>0</v>
      </c>
      <c r="DD337" s="76">
        <f t="shared" si="1939"/>
        <v>0</v>
      </c>
      <c r="DE337" s="88">
        <f t="shared" si="1941"/>
        <v>969353.989075811</v>
      </c>
      <c r="DF337" s="85"/>
      <c r="DG337" s="48"/>
      <c r="EX337" s="1"/>
    </row>
    <row r="338" spans="1:154" x14ac:dyDescent="0.15">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40"/>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42"/>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22"/>
        <v>33556.9</v>
      </c>
      <c r="CM338" s="76">
        <f t="shared" si="1923"/>
        <v>297735.36</v>
      </c>
      <c r="CN338" s="76">
        <f t="shared" si="1924"/>
        <v>242042.19</v>
      </c>
      <c r="CO338" s="76">
        <f t="shared" si="1925"/>
        <v>314760.74</v>
      </c>
      <c r="CP338" s="76">
        <f t="shared" si="1926"/>
        <v>334319.68</v>
      </c>
      <c r="CQ338" s="76">
        <f t="shared" si="1927"/>
        <v>1678.1333333333332</v>
      </c>
      <c r="CR338" s="76">
        <f t="shared" si="1928"/>
        <v>324172.19999999995</v>
      </c>
      <c r="CS338" s="76">
        <f t="shared" si="1929"/>
        <v>295895.59999999998</v>
      </c>
      <c r="CT338" s="76">
        <f t="shared" si="1930"/>
        <v>815993.52083333326</v>
      </c>
      <c r="CU338" s="76">
        <f t="shared" si="1931"/>
        <v>301688.25</v>
      </c>
      <c r="CV338" s="76">
        <f t="shared" si="1932"/>
        <v>1509364.8044444444</v>
      </c>
      <c r="CW338" s="76">
        <f t="shared" si="1933"/>
        <v>0</v>
      </c>
      <c r="CX338" s="76">
        <f t="shared" si="1934"/>
        <v>744349.22499999998</v>
      </c>
      <c r="CY338" s="76">
        <f t="shared" si="1935"/>
        <v>864188.14333333331</v>
      </c>
      <c r="CZ338" s="76">
        <f t="shared" si="1936"/>
        <v>1406364.1271794871</v>
      </c>
      <c r="DA338" s="76">
        <f t="shared" si="1937"/>
        <v>1520562.3335164834</v>
      </c>
      <c r="DB338" s="76">
        <f t="shared" si="1938"/>
        <v>46733.5684144427</v>
      </c>
      <c r="DC338" s="76">
        <f t="shared" si="1939"/>
        <v>1155665.3539102566</v>
      </c>
      <c r="DD338" s="76">
        <f t="shared" si="1939"/>
        <v>0</v>
      </c>
      <c r="DE338" s="88">
        <f t="shared" si="1941"/>
        <v>998702.70527080051</v>
      </c>
      <c r="DF338" s="85"/>
      <c r="DG338" s="48"/>
      <c r="EX338" s="1"/>
    </row>
    <row r="339" spans="1:154" x14ac:dyDescent="0.15">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40"/>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42"/>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22"/>
        <v>370339.84000000003</v>
      </c>
      <c r="CM339" s="76">
        <f t="shared" si="1923"/>
        <v>1251854.1999999997</v>
      </c>
      <c r="CN339" s="76">
        <f t="shared" si="1924"/>
        <v>241110.52000000002</v>
      </c>
      <c r="CO339" s="76">
        <f t="shared" si="1925"/>
        <v>342770.43</v>
      </c>
      <c r="CP339" s="76">
        <f t="shared" si="1926"/>
        <v>299668.32</v>
      </c>
      <c r="CQ339" s="76">
        <f t="shared" si="1927"/>
        <v>340083.20000000001</v>
      </c>
      <c r="CR339" s="76">
        <f t="shared" si="1928"/>
        <v>231208.99999999997</v>
      </c>
      <c r="CS339" s="76">
        <f t="shared" si="1929"/>
        <v>499134.53333333333</v>
      </c>
      <c r="CT339" s="76">
        <f t="shared" si="1930"/>
        <v>799864.28499999992</v>
      </c>
      <c r="CU339" s="76">
        <f t="shared" si="1931"/>
        <v>939200.22250000003</v>
      </c>
      <c r="CV339" s="76">
        <f t="shared" si="1932"/>
        <v>0</v>
      </c>
      <c r="CW339" s="76">
        <f t="shared" si="1933"/>
        <v>272391.42857142858</v>
      </c>
      <c r="CX339" s="76">
        <f t="shared" si="1934"/>
        <v>714444.17499999993</v>
      </c>
      <c r="CY339" s="76">
        <f t="shared" si="1935"/>
        <v>847552.14974358981</v>
      </c>
      <c r="CZ339" s="76">
        <f t="shared" si="1936"/>
        <v>911639.71993589727</v>
      </c>
      <c r="DA339" s="76">
        <f t="shared" si="1937"/>
        <v>0</v>
      </c>
      <c r="DB339" s="76">
        <f t="shared" si="1938"/>
        <v>0</v>
      </c>
      <c r="DC339" s="76">
        <f t="shared" si="1939"/>
        <v>3167772.7800000007</v>
      </c>
      <c r="DD339" s="76">
        <f t="shared" si="1939"/>
        <v>0</v>
      </c>
      <c r="DE339" s="88">
        <f t="shared" si="1941"/>
        <v>985392.92993589747</v>
      </c>
      <c r="DF339" s="85"/>
      <c r="DG339" s="48"/>
      <c r="EX339" s="1"/>
    </row>
    <row r="340" spans="1:154" x14ac:dyDescent="0.15">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40"/>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42"/>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22"/>
        <v>330760.34999999998</v>
      </c>
      <c r="CM340" s="76">
        <f t="shared" si="1923"/>
        <v>518310.0149999999</v>
      </c>
      <c r="CN340" s="76">
        <f t="shared" si="1924"/>
        <v>459937.05</v>
      </c>
      <c r="CO340" s="76">
        <f t="shared" si="1925"/>
        <v>330057.55499999999</v>
      </c>
      <c r="CP340" s="76">
        <f t="shared" si="1926"/>
        <v>7811.1</v>
      </c>
      <c r="CQ340" s="76">
        <f t="shared" si="1927"/>
        <v>244998</v>
      </c>
      <c r="CR340" s="76">
        <f t="shared" si="1928"/>
        <v>289132.13999999996</v>
      </c>
      <c r="CS340" s="76">
        <f t="shared" si="1929"/>
        <v>477055.9</v>
      </c>
      <c r="CT340" s="76">
        <f t="shared" si="1930"/>
        <v>921441.19499999983</v>
      </c>
      <c r="CU340" s="76">
        <f t="shared" si="1931"/>
        <v>15009.734999999999</v>
      </c>
      <c r="CV340" s="76">
        <f t="shared" si="1932"/>
        <v>1012738.3333333335</v>
      </c>
      <c r="CW340" s="76">
        <f t="shared" si="1933"/>
        <v>401242.59</v>
      </c>
      <c r="CX340" s="76">
        <f t="shared" si="1934"/>
        <v>766306.61249999993</v>
      </c>
      <c r="CY340" s="76">
        <f t="shared" si="1935"/>
        <v>954419.24980769237</v>
      </c>
      <c r="CZ340" s="76">
        <f t="shared" si="1936"/>
        <v>677926.4835897435</v>
      </c>
      <c r="DA340" s="76">
        <f t="shared" si="1937"/>
        <v>0</v>
      </c>
      <c r="DB340" s="76">
        <f t="shared" si="1938"/>
        <v>1783001.903877551</v>
      </c>
      <c r="DC340" s="76">
        <f t="shared" si="1939"/>
        <v>2526212.6807692307</v>
      </c>
      <c r="DD340" s="76">
        <f t="shared" si="1939"/>
        <v>0</v>
      </c>
      <c r="DE340" s="88">
        <f t="shared" si="1941"/>
        <v>1188312.0636088434</v>
      </c>
      <c r="DF340" s="85"/>
      <c r="DG340" s="48"/>
      <c r="EX340" s="1"/>
    </row>
    <row r="341" spans="1:154" x14ac:dyDescent="0.15">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40"/>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42"/>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22"/>
        <v>210441.155</v>
      </c>
      <c r="CM341" s="76">
        <f t="shared" si="1923"/>
        <v>546280.38499999989</v>
      </c>
      <c r="CN341" s="76">
        <f t="shared" si="1924"/>
        <v>442502.1</v>
      </c>
      <c r="CO341" s="76">
        <f t="shared" si="1925"/>
        <v>4478.7599999999993</v>
      </c>
      <c r="CP341" s="76">
        <f t="shared" si="1926"/>
        <v>393932.36250000005</v>
      </c>
      <c r="CQ341" s="76">
        <f t="shared" si="1927"/>
        <v>248376.53333333333</v>
      </c>
      <c r="CR341" s="76">
        <f t="shared" si="1928"/>
        <v>307175.87999999995</v>
      </c>
      <c r="CS341" s="76">
        <f t="shared" si="1929"/>
        <v>470304.48999999993</v>
      </c>
      <c r="CT341" s="76">
        <f t="shared" si="1930"/>
        <v>743032.04499999993</v>
      </c>
      <c r="CU341" s="76">
        <f t="shared" si="1931"/>
        <v>243288.34874999998</v>
      </c>
      <c r="CV341" s="76">
        <f t="shared" si="1932"/>
        <v>762355.98777777783</v>
      </c>
      <c r="CW341" s="76">
        <f t="shared" si="1933"/>
        <v>473096.62285714282</v>
      </c>
      <c r="CX341" s="76">
        <f t="shared" si="1934"/>
        <v>825647.79500000004</v>
      </c>
      <c r="CY341" s="76">
        <f t="shared" si="1935"/>
        <v>1344785.9680769232</v>
      </c>
      <c r="CZ341" s="76">
        <f t="shared" si="1936"/>
        <v>40838.111813186813</v>
      </c>
      <c r="DA341" s="76">
        <f t="shared" si="1937"/>
        <v>2536491.6196153844</v>
      </c>
      <c r="DB341" s="76">
        <f t="shared" si="1938"/>
        <v>1280539.3068681317</v>
      </c>
      <c r="DC341" s="76">
        <f t="shared" si="1939"/>
        <v>2722628.895897436</v>
      </c>
      <c r="DD341" s="76">
        <f t="shared" si="1939"/>
        <v>0</v>
      </c>
      <c r="DE341" s="88">
        <f t="shared" si="1941"/>
        <v>1585056.7804542123</v>
      </c>
      <c r="DF341" s="85"/>
      <c r="DG341" s="48"/>
      <c r="EX341" s="1"/>
    </row>
    <row r="342" spans="1:154" x14ac:dyDescent="0.15">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40"/>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42"/>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22"/>
        <v>489385.76750000002</v>
      </c>
      <c r="CM342" s="76">
        <f t="shared" si="1923"/>
        <v>373296.97499999992</v>
      </c>
      <c r="CN342" s="76">
        <f t="shared" si="1924"/>
        <v>67072.775000000009</v>
      </c>
      <c r="CO342" s="76">
        <f t="shared" si="1925"/>
        <v>414986.15</v>
      </c>
      <c r="CP342" s="76">
        <f t="shared" si="1926"/>
        <v>202858.96500000003</v>
      </c>
      <c r="CQ342" s="76">
        <f t="shared" si="1927"/>
        <v>424372.77</v>
      </c>
      <c r="CR342" s="76">
        <f t="shared" si="1928"/>
        <v>371640.82999999996</v>
      </c>
      <c r="CS342" s="76">
        <f t="shared" si="1929"/>
        <v>612766.69999999995</v>
      </c>
      <c r="CT342" s="76">
        <f t="shared" si="1930"/>
        <v>344.29999999999995</v>
      </c>
      <c r="CU342" s="76">
        <f t="shared" si="1931"/>
        <v>205082.32124999998</v>
      </c>
      <c r="CV342" s="76">
        <f t="shared" si="1932"/>
        <v>788534.92727272725</v>
      </c>
      <c r="CW342" s="76">
        <f t="shared" si="1933"/>
        <v>372699.60857142857</v>
      </c>
      <c r="CX342" s="76">
        <f t="shared" si="1934"/>
        <v>948758.33499999996</v>
      </c>
      <c r="CY342" s="76">
        <f t="shared" si="1935"/>
        <v>0</v>
      </c>
      <c r="CZ342" s="76">
        <f t="shared" si="1936"/>
        <v>1255407.6713553115</v>
      </c>
      <c r="DA342" s="76">
        <f t="shared" si="1937"/>
        <v>2208626.0385164837</v>
      </c>
      <c r="DB342" s="76">
        <f t="shared" si="1938"/>
        <v>2461052.7598901098</v>
      </c>
      <c r="DC342" s="76">
        <f t="shared" si="1939"/>
        <v>1582545.1802564103</v>
      </c>
      <c r="DD342" s="76">
        <f t="shared" si="1939"/>
        <v>0</v>
      </c>
      <c r="DE342" s="88">
        <f t="shared" si="1941"/>
        <v>1501526.330003663</v>
      </c>
      <c r="DF342" s="85"/>
      <c r="DG342" s="48"/>
      <c r="EX342" s="1"/>
    </row>
    <row r="343" spans="1:154" x14ac:dyDescent="0.15">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40"/>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42"/>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22"/>
        <v>464167.60249999998</v>
      </c>
      <c r="CM343" s="76">
        <f t="shared" si="1923"/>
        <v>18527.886666666665</v>
      </c>
      <c r="CN343" s="76">
        <f t="shared" si="1924"/>
        <v>748239.11250000005</v>
      </c>
      <c r="CO343" s="76">
        <f t="shared" si="1925"/>
        <v>175684.12000000002</v>
      </c>
      <c r="CP343" s="76">
        <f t="shared" si="1926"/>
        <v>293210.3</v>
      </c>
      <c r="CQ343" s="76">
        <f t="shared" si="1927"/>
        <v>411173.28</v>
      </c>
      <c r="CR343" s="76">
        <f t="shared" si="1928"/>
        <v>350168.49999999994</v>
      </c>
      <c r="CS343" s="76">
        <f t="shared" si="1929"/>
        <v>27072.61</v>
      </c>
      <c r="CT343" s="76">
        <f t="shared" si="1930"/>
        <v>645327.52642857144</v>
      </c>
      <c r="CU343" s="76">
        <f t="shared" si="1931"/>
        <v>221760.84</v>
      </c>
      <c r="CV343" s="76">
        <f t="shared" si="1932"/>
        <v>976226.35374999989</v>
      </c>
      <c r="CW343" s="76">
        <f t="shared" si="1933"/>
        <v>482825.46428571426</v>
      </c>
      <c r="CX343" s="76">
        <f t="shared" si="1934"/>
        <v>955002.89500000002</v>
      </c>
      <c r="CY343" s="76">
        <f t="shared" si="1935"/>
        <v>1658266.2692307695</v>
      </c>
      <c r="CZ343" s="76">
        <f t="shared" si="1936"/>
        <v>1172656.9355860807</v>
      </c>
      <c r="DA343" s="76">
        <f t="shared" si="1937"/>
        <v>3994561.9893956045</v>
      </c>
      <c r="DB343" s="76">
        <f t="shared" si="1938"/>
        <v>1197577.024411303</v>
      </c>
      <c r="DC343" s="76">
        <f t="shared" si="1939"/>
        <v>0</v>
      </c>
      <c r="DD343" s="76">
        <f t="shared" si="1939"/>
        <v>0</v>
      </c>
      <c r="DE343" s="88">
        <f t="shared" si="1941"/>
        <v>1604612.4437247515</v>
      </c>
      <c r="DF343" s="85"/>
      <c r="DG343" s="48"/>
      <c r="EX343" s="1"/>
    </row>
    <row r="344" spans="1:154" x14ac:dyDescent="0.15">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40"/>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42"/>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22"/>
        <v>571780.94750000001</v>
      </c>
      <c r="CM344" s="76">
        <f t="shared" si="1923"/>
        <v>585378.97</v>
      </c>
      <c r="CN344" s="76">
        <f t="shared" si="1924"/>
        <v>236230.63750000001</v>
      </c>
      <c r="CO344" s="76">
        <f t="shared" si="1925"/>
        <v>228259.68000000002</v>
      </c>
      <c r="CP344" s="76">
        <f t="shared" si="1926"/>
        <v>397889.23749999999</v>
      </c>
      <c r="CQ344" s="76">
        <f t="shared" si="1927"/>
        <v>409231.57500000001</v>
      </c>
      <c r="CR344" s="76">
        <f t="shared" si="1928"/>
        <v>13920.72</v>
      </c>
      <c r="CS344" s="76">
        <f t="shared" si="1929"/>
        <v>911738.86</v>
      </c>
      <c r="CT344" s="76">
        <f t="shared" si="1930"/>
        <v>437802.04285714281</v>
      </c>
      <c r="CU344" s="76">
        <f t="shared" si="1931"/>
        <v>240507.84</v>
      </c>
      <c r="CV344" s="76">
        <f t="shared" si="1932"/>
        <v>1466433.4425000001</v>
      </c>
      <c r="CW344" s="76">
        <f t="shared" si="1933"/>
        <v>671052.31571428571</v>
      </c>
      <c r="CX344" s="76">
        <f t="shared" si="1934"/>
        <v>12957.56</v>
      </c>
      <c r="CY344" s="76">
        <f t="shared" si="1935"/>
        <v>1225435.5071153846</v>
      </c>
      <c r="CZ344" s="76">
        <f t="shared" si="1936"/>
        <v>1312936.6651282052</v>
      </c>
      <c r="DA344" s="76">
        <f t="shared" si="1937"/>
        <v>1804767.5831249999</v>
      </c>
      <c r="DB344" s="76">
        <f t="shared" si="1938"/>
        <v>1091554.5678649922</v>
      </c>
      <c r="DC344" s="76">
        <f t="shared" si="1939"/>
        <v>0</v>
      </c>
      <c r="DD344" s="76">
        <f t="shared" si="1939"/>
        <v>0</v>
      </c>
      <c r="DE344" s="88">
        <f t="shared" si="1941"/>
        <v>1086938.8646467165</v>
      </c>
      <c r="DF344" s="85"/>
      <c r="DG344" s="48"/>
      <c r="EX344" s="1"/>
    </row>
    <row r="345" spans="1:154" x14ac:dyDescent="0.15">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40"/>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42"/>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22"/>
        <v>0</v>
      </c>
      <c r="CM345" s="76">
        <f t="shared" si="1923"/>
        <v>377420.75</v>
      </c>
      <c r="CN345" s="76">
        <f t="shared" si="1924"/>
        <v>406936.44</v>
      </c>
      <c r="CO345" s="76">
        <f t="shared" si="1925"/>
        <v>427880.70000000007</v>
      </c>
      <c r="CP345" s="76">
        <f t="shared" si="1926"/>
        <v>225084.55</v>
      </c>
      <c r="CQ345" s="76">
        <f t="shared" si="1927"/>
        <v>14655.630000000001</v>
      </c>
      <c r="CR345" s="76">
        <f t="shared" si="1928"/>
        <v>432572.51999999996</v>
      </c>
      <c r="CS345" s="76">
        <f t="shared" si="1929"/>
        <v>423838.05</v>
      </c>
      <c r="CT345" s="76">
        <f t="shared" si="1930"/>
        <v>824460.57750000001</v>
      </c>
      <c r="CU345" s="76">
        <f t="shared" si="1931"/>
        <v>255045.24</v>
      </c>
      <c r="CV345" s="76">
        <f t="shared" si="1932"/>
        <v>1995323.7125000001</v>
      </c>
      <c r="CW345" s="76">
        <f t="shared" si="1933"/>
        <v>0</v>
      </c>
      <c r="CX345" s="76">
        <f t="shared" si="1934"/>
        <v>1133116.18</v>
      </c>
      <c r="CY345" s="76">
        <f t="shared" si="1935"/>
        <v>1010768.2938186812</v>
      </c>
      <c r="CZ345" s="76">
        <f t="shared" si="1936"/>
        <v>764936.51</v>
      </c>
      <c r="DA345" s="76">
        <f t="shared" si="1937"/>
        <v>1641570.7051373625</v>
      </c>
      <c r="DB345" s="76">
        <f t="shared" si="1938"/>
        <v>81146.970274725274</v>
      </c>
      <c r="DC345" s="76">
        <f t="shared" si="1939"/>
        <v>1232143.8794871795</v>
      </c>
      <c r="DD345" s="76">
        <f t="shared" si="1939"/>
        <v>0</v>
      </c>
      <c r="DE345" s="88">
        <f t="shared" si="1941"/>
        <v>946113.27174358978</v>
      </c>
      <c r="DF345" s="85"/>
      <c r="DG345" s="48"/>
      <c r="EX345" s="1"/>
    </row>
    <row r="346" spans="1:154" x14ac:dyDescent="0.15">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40"/>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42"/>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22"/>
        <v>748690.28142857144</v>
      </c>
      <c r="CM346" s="76">
        <f t="shared" si="1923"/>
        <v>584408.18333333335</v>
      </c>
      <c r="CN346" s="76">
        <f t="shared" si="1924"/>
        <v>222469.36249999996</v>
      </c>
      <c r="CO346" s="76">
        <f t="shared" si="1925"/>
        <v>337425.48000000004</v>
      </c>
      <c r="CP346" s="76">
        <f t="shared" si="1926"/>
        <v>231245.20249999998</v>
      </c>
      <c r="CQ346" s="76">
        <f t="shared" si="1927"/>
        <v>458186.685</v>
      </c>
      <c r="CR346" s="76">
        <f t="shared" si="1928"/>
        <v>159928.68</v>
      </c>
      <c r="CS346" s="76">
        <f t="shared" si="1929"/>
        <v>513260.80999999994</v>
      </c>
      <c r="CT346" s="76">
        <f t="shared" si="1930"/>
        <v>727293.04800000007</v>
      </c>
      <c r="CU346" s="76">
        <f t="shared" si="1931"/>
        <v>1102324.8</v>
      </c>
      <c r="CV346" s="76">
        <f t="shared" si="1932"/>
        <v>0</v>
      </c>
      <c r="CW346" s="76">
        <f t="shared" si="1933"/>
        <v>515375.82571428572</v>
      </c>
      <c r="CX346" s="76">
        <f t="shared" si="1934"/>
        <v>1050135.25</v>
      </c>
      <c r="CY346" s="76">
        <f t="shared" si="1935"/>
        <v>1254191.0108058606</v>
      </c>
      <c r="CZ346" s="76">
        <f t="shared" si="1936"/>
        <v>1227358</v>
      </c>
      <c r="DA346" s="76">
        <f t="shared" si="1937"/>
        <v>100121.15384615384</v>
      </c>
      <c r="DB346" s="76">
        <f t="shared" si="1938"/>
        <v>0</v>
      </c>
      <c r="DC346" s="76">
        <f t="shared" si="1939"/>
        <v>2995296.2035897435</v>
      </c>
      <c r="DD346" s="76">
        <f t="shared" si="1939"/>
        <v>0</v>
      </c>
      <c r="DE346" s="88">
        <f t="shared" si="1941"/>
        <v>1115393.2736483517</v>
      </c>
      <c r="DF346" s="85"/>
      <c r="DG346" s="48"/>
      <c r="EX346" s="1"/>
    </row>
    <row r="347" spans="1:154" x14ac:dyDescent="0.15">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40"/>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42"/>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22"/>
        <v>499606.23428571434</v>
      </c>
      <c r="CM347" s="76">
        <f t="shared" si="1923"/>
        <v>607365.15571428579</v>
      </c>
      <c r="CN347" s="76">
        <f t="shared" si="1924"/>
        <v>496867.24999999994</v>
      </c>
      <c r="CO347" s="76">
        <f t="shared" si="1925"/>
        <v>255534.48000000004</v>
      </c>
      <c r="CP347" s="76">
        <f t="shared" si="1926"/>
        <v>11552.475</v>
      </c>
      <c r="CQ347" s="76">
        <f t="shared" si="1927"/>
        <v>746530.62</v>
      </c>
      <c r="CR347" s="76">
        <f t="shared" si="1928"/>
        <v>239845.06</v>
      </c>
      <c r="CS347" s="76">
        <f t="shared" si="1929"/>
        <v>438770.25</v>
      </c>
      <c r="CT347" s="76">
        <f t="shared" si="1930"/>
        <v>933650.71800000011</v>
      </c>
      <c r="CU347" s="76">
        <f t="shared" si="1931"/>
        <v>14566.5</v>
      </c>
      <c r="CV347" s="76">
        <f t="shared" si="1932"/>
        <v>1843742.3987500002</v>
      </c>
      <c r="CW347" s="76">
        <f t="shared" si="1933"/>
        <v>513543.17142857146</v>
      </c>
      <c r="CX347" s="76">
        <f t="shared" si="1934"/>
        <v>875442.75</v>
      </c>
      <c r="CY347" s="76">
        <f t="shared" si="1935"/>
        <v>924298.71602564096</v>
      </c>
      <c r="CZ347" s="76">
        <f t="shared" si="1936"/>
        <v>483289.40666666668</v>
      </c>
      <c r="DA347" s="76">
        <f t="shared" si="1937"/>
        <v>0</v>
      </c>
      <c r="DB347" s="76">
        <f t="shared" si="1938"/>
        <v>1278524.984576138</v>
      </c>
      <c r="DC347" s="76">
        <f t="shared" si="1939"/>
        <v>4533021.99</v>
      </c>
      <c r="DD347" s="76">
        <f t="shared" si="1939"/>
        <v>0</v>
      </c>
      <c r="DE347" s="88">
        <f t="shared" si="1941"/>
        <v>1443827.019453689</v>
      </c>
      <c r="DF347" s="85"/>
      <c r="DG347" s="48"/>
      <c r="EX347" s="1"/>
    </row>
    <row r="348" spans="1:154" x14ac:dyDescent="0.15">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40"/>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42"/>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22"/>
        <v>573771.28285714297</v>
      </c>
      <c r="CM348" s="76">
        <f t="shared" si="1923"/>
        <v>609456.07142857148</v>
      </c>
      <c r="CN348" s="76">
        <f t="shared" si="1924"/>
        <v>428307.96249999997</v>
      </c>
      <c r="CO348" s="76">
        <f t="shared" si="1925"/>
        <v>58623.48000000001</v>
      </c>
      <c r="CP348" s="76">
        <f t="shared" si="1926"/>
        <v>214153.56</v>
      </c>
      <c r="CQ348" s="76">
        <f t="shared" si="1927"/>
        <v>368665.44750000001</v>
      </c>
      <c r="CR348" s="76">
        <f t="shared" si="1928"/>
        <v>296714.22333333333</v>
      </c>
      <c r="CS348" s="76">
        <f t="shared" si="1929"/>
        <v>488314.5</v>
      </c>
      <c r="CT348" s="76">
        <f t="shared" si="1930"/>
        <v>1209012.9870000002</v>
      </c>
      <c r="CU348" s="76">
        <f t="shared" si="1931"/>
        <v>361366.85000000003</v>
      </c>
      <c r="CV348" s="76">
        <f t="shared" si="1932"/>
        <v>1135693.0428571431</v>
      </c>
      <c r="CW348" s="76">
        <f t="shared" si="1933"/>
        <v>706894.88571428577</v>
      </c>
      <c r="CX348" s="76">
        <f t="shared" si="1934"/>
        <v>829103.25</v>
      </c>
      <c r="CY348" s="76">
        <f t="shared" si="1935"/>
        <v>2765560.2073076922</v>
      </c>
      <c r="CZ348" s="76">
        <f t="shared" si="1936"/>
        <v>0</v>
      </c>
      <c r="DA348" s="76">
        <f t="shared" si="1937"/>
        <v>1920124.9141414834</v>
      </c>
      <c r="DB348" s="76">
        <f t="shared" si="1938"/>
        <v>2110544.434733124</v>
      </c>
      <c r="DC348" s="76">
        <f t="shared" si="1939"/>
        <v>1262763.9323076922</v>
      </c>
      <c r="DD348" s="76">
        <f t="shared" si="1939"/>
        <v>0</v>
      </c>
      <c r="DE348" s="88">
        <f t="shared" si="1941"/>
        <v>1611798.6976979983</v>
      </c>
      <c r="DF348" s="85"/>
      <c r="DG348" s="48"/>
      <c r="EX348" s="1"/>
    </row>
    <row r="349" spans="1:154" x14ac:dyDescent="0.15">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40"/>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42"/>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22"/>
        <v>454244.42000000004</v>
      </c>
      <c r="CM349" s="76">
        <f t="shared" si="1923"/>
        <v>550349.36428571434</v>
      </c>
      <c r="CN349" s="76">
        <f t="shared" si="1924"/>
        <v>106654.26749999999</v>
      </c>
      <c r="CO349" s="76">
        <f t="shared" si="1925"/>
        <v>947474.22000000009</v>
      </c>
      <c r="CP349" s="76">
        <f t="shared" si="1926"/>
        <v>473940.73999999993</v>
      </c>
      <c r="CQ349" s="76">
        <f t="shared" si="1927"/>
        <v>619345.81333333335</v>
      </c>
      <c r="CR349" s="76">
        <f t="shared" si="1928"/>
        <v>169153.27000000002</v>
      </c>
      <c r="CS349" s="76">
        <f t="shared" si="1929"/>
        <v>722214.75</v>
      </c>
      <c r="CT349" s="76">
        <f t="shared" si="1930"/>
        <v>45834.124000000003</v>
      </c>
      <c r="CU349" s="76">
        <f t="shared" si="1931"/>
        <v>337887.9</v>
      </c>
      <c r="CV349" s="76">
        <f t="shared" si="1932"/>
        <v>1058453.6342857145</v>
      </c>
      <c r="CW349" s="76">
        <f t="shared" si="1933"/>
        <v>828782.5</v>
      </c>
      <c r="CX349" s="76">
        <f t="shared" si="1934"/>
        <v>1072182.9375</v>
      </c>
      <c r="CY349" s="76">
        <f t="shared" si="1935"/>
        <v>51541.001648351645</v>
      </c>
      <c r="CZ349" s="76">
        <f t="shared" si="1936"/>
        <v>1272791.96</v>
      </c>
      <c r="DA349" s="76">
        <f t="shared" si="1937"/>
        <v>3017120.1672527469</v>
      </c>
      <c r="DB349" s="76">
        <f t="shared" si="1938"/>
        <v>3379045.0077708005</v>
      </c>
      <c r="DC349" s="76">
        <f t="shared" si="1939"/>
        <v>1330333.2407692308</v>
      </c>
      <c r="DD349" s="76">
        <f t="shared" si="1939"/>
        <v>0</v>
      </c>
      <c r="DE349" s="88">
        <f t="shared" si="1941"/>
        <v>1810166.2754882262</v>
      </c>
      <c r="DF349" s="85"/>
      <c r="DG349" s="48"/>
      <c r="EX349" s="1"/>
    </row>
    <row r="350" spans="1:154" x14ac:dyDescent="0.15">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40"/>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42"/>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22"/>
        <v>678759.12000000011</v>
      </c>
      <c r="CM350" s="76">
        <f t="shared" si="1923"/>
        <v>225986.16857142857</v>
      </c>
      <c r="CN350" s="76">
        <f t="shared" si="1924"/>
        <v>789247.22249999992</v>
      </c>
      <c r="CO350" s="76">
        <f t="shared" si="1925"/>
        <v>546603.42000000004</v>
      </c>
      <c r="CP350" s="76">
        <f t="shared" si="1926"/>
        <v>455854.6</v>
      </c>
      <c r="CQ350" s="76">
        <f t="shared" si="1927"/>
        <v>484562.35333333339</v>
      </c>
      <c r="CR350" s="76">
        <f t="shared" si="1928"/>
        <v>381097.53333333333</v>
      </c>
      <c r="CS350" s="76">
        <f t="shared" si="1929"/>
        <v>22330</v>
      </c>
      <c r="CT350" s="76">
        <f t="shared" si="1930"/>
        <v>969120.18</v>
      </c>
      <c r="CU350" s="76">
        <f t="shared" si="1931"/>
        <v>241791.30000000005</v>
      </c>
      <c r="CV350" s="76">
        <f t="shared" si="1932"/>
        <v>1399920.442857143</v>
      </c>
      <c r="CW350" s="76">
        <f t="shared" si="1933"/>
        <v>1000271.9999999999</v>
      </c>
      <c r="CX350" s="76">
        <f t="shared" si="1934"/>
        <v>2171755.125</v>
      </c>
      <c r="CY350" s="76">
        <f t="shared" si="1935"/>
        <v>2303588.0730769229</v>
      </c>
      <c r="CZ350" s="76">
        <f t="shared" si="1936"/>
        <v>1777638.4506410256</v>
      </c>
      <c r="DA350" s="76">
        <f t="shared" si="1937"/>
        <v>3559383.7697596159</v>
      </c>
      <c r="DB350" s="76">
        <f t="shared" si="1938"/>
        <v>1365070.068131868</v>
      </c>
      <c r="DC350" s="76">
        <f t="shared" si="1939"/>
        <v>0</v>
      </c>
      <c r="DD350" s="76">
        <f t="shared" si="1939"/>
        <v>0</v>
      </c>
      <c r="DE350" s="88">
        <f t="shared" si="1941"/>
        <v>1801136.0723218867</v>
      </c>
      <c r="DF350" s="85"/>
      <c r="DG350" s="48"/>
      <c r="EX350" s="1"/>
    </row>
    <row r="351" spans="1:154" x14ac:dyDescent="0.15">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40"/>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42"/>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22"/>
        <v>517339.06714285724</v>
      </c>
      <c r="CM351" s="76">
        <f t="shared" si="1923"/>
        <v>1087265.8028571429</v>
      </c>
      <c r="CN351" s="76">
        <f t="shared" si="1924"/>
        <v>340164.88499999995</v>
      </c>
      <c r="CO351" s="76">
        <f t="shared" si="1925"/>
        <v>430089</v>
      </c>
      <c r="CP351" s="76">
        <f t="shared" si="1926"/>
        <v>779563.75999999989</v>
      </c>
      <c r="CQ351" s="76">
        <f t="shared" si="1927"/>
        <v>530723.97333333339</v>
      </c>
      <c r="CR351" s="76">
        <f t="shared" si="1928"/>
        <v>5508.0666666666666</v>
      </c>
      <c r="CS351" s="76">
        <f t="shared" si="1929"/>
        <v>425042.26999999996</v>
      </c>
      <c r="CT351" s="76">
        <f t="shared" si="1930"/>
        <v>965834.17</v>
      </c>
      <c r="CU351" s="76">
        <f t="shared" si="1931"/>
        <v>389333.70000000007</v>
      </c>
      <c r="CV351" s="76">
        <f t="shared" si="1932"/>
        <v>1149255.17</v>
      </c>
      <c r="CW351" s="76">
        <f t="shared" si="1933"/>
        <v>1975961.0499999998</v>
      </c>
      <c r="CX351" s="76">
        <f t="shared" si="1934"/>
        <v>4155.9466666666667</v>
      </c>
      <c r="CY351" s="76">
        <f t="shared" si="1935"/>
        <v>1231307.4327472525</v>
      </c>
      <c r="CZ351" s="76">
        <f t="shared" si="1936"/>
        <v>1671584.7474358974</v>
      </c>
      <c r="DA351" s="76">
        <f t="shared" si="1937"/>
        <v>2122517.6852403851</v>
      </c>
      <c r="DB351" s="76">
        <f t="shared" si="1938"/>
        <v>1434369.9034615385</v>
      </c>
      <c r="DC351" s="76">
        <f t="shared" si="1939"/>
        <v>0</v>
      </c>
      <c r="DD351" s="76">
        <f t="shared" si="1939"/>
        <v>0</v>
      </c>
      <c r="DE351" s="88">
        <f t="shared" si="1941"/>
        <v>1291955.9537770147</v>
      </c>
      <c r="DF351" s="85"/>
      <c r="DG351" s="48"/>
      <c r="EX351" s="1"/>
    </row>
    <row r="352" spans="1:154" x14ac:dyDescent="0.15">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40"/>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42"/>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22"/>
        <v>83932.624285714308</v>
      </c>
      <c r="CM352" s="76">
        <f t="shared" si="1923"/>
        <v>567273.1114285714</v>
      </c>
      <c r="CN352" s="76">
        <f t="shared" si="1924"/>
        <v>456807.72666666663</v>
      </c>
      <c r="CO352" s="76">
        <f t="shared" si="1925"/>
        <v>513138.45</v>
      </c>
      <c r="CP352" s="76">
        <f t="shared" si="1926"/>
        <v>579953.67499999993</v>
      </c>
      <c r="CQ352" s="76">
        <f t="shared" si="1927"/>
        <v>11040.773333333334</v>
      </c>
      <c r="CR352" s="76">
        <f t="shared" si="1928"/>
        <v>350836.83666666667</v>
      </c>
      <c r="CS352" s="76">
        <f t="shared" si="1929"/>
        <v>410111.62</v>
      </c>
      <c r="CT352" s="76">
        <f t="shared" si="1930"/>
        <v>460673.174</v>
      </c>
      <c r="CU352" s="76">
        <f t="shared" si="1931"/>
        <v>374924.25000000006</v>
      </c>
      <c r="CV352" s="76">
        <f t="shared" si="1932"/>
        <v>2976942.1257142858</v>
      </c>
      <c r="CW352" s="76">
        <f t="shared" si="1933"/>
        <v>0</v>
      </c>
      <c r="CX352" s="76">
        <f t="shared" si="1934"/>
        <v>1042857.0044444446</v>
      </c>
      <c r="CY352" s="76">
        <f t="shared" si="1935"/>
        <v>1066471.8505311355</v>
      </c>
      <c r="CZ352" s="76">
        <f t="shared" si="1936"/>
        <v>1021375.8</v>
      </c>
      <c r="DA352" s="76">
        <f t="shared" si="1937"/>
        <v>1401740.3750000002</v>
      </c>
      <c r="DB352" s="76">
        <f t="shared" si="1938"/>
        <v>0</v>
      </c>
      <c r="DC352" s="76">
        <f t="shared" si="1939"/>
        <v>2324927.712307692</v>
      </c>
      <c r="DD352" s="76">
        <f t="shared" si="1939"/>
        <v>0</v>
      </c>
      <c r="DE352" s="88">
        <f t="shared" si="1941"/>
        <v>1162903.1475677653</v>
      </c>
      <c r="DF352" s="85"/>
      <c r="DG352" s="48"/>
      <c r="EX352" s="1"/>
    </row>
    <row r="353" spans="1:154" x14ac:dyDescent="0.15">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40"/>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42"/>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22"/>
        <v>304027.17428571434</v>
      </c>
      <c r="CM353" s="76">
        <f t="shared" si="1923"/>
        <v>488953.46142857155</v>
      </c>
      <c r="CN353" s="76">
        <f t="shared" si="1924"/>
        <v>526310.57142857136</v>
      </c>
      <c r="CO353" s="76">
        <f t="shared" si="1925"/>
        <v>775813.17</v>
      </c>
      <c r="CP353" s="76">
        <f t="shared" si="1926"/>
        <v>675711.41499999992</v>
      </c>
      <c r="CQ353" s="76">
        <f t="shared" si="1927"/>
        <v>710462.48</v>
      </c>
      <c r="CR353" s="76">
        <f t="shared" si="1928"/>
        <v>170817.53</v>
      </c>
      <c r="CS353" s="76">
        <f t="shared" si="1929"/>
        <v>539235.65333333344</v>
      </c>
      <c r="CT353" s="76">
        <f t="shared" si="1930"/>
        <v>636987.04999999993</v>
      </c>
      <c r="CU353" s="76">
        <f t="shared" si="1931"/>
        <v>749364.75000000012</v>
      </c>
      <c r="CV353" s="76">
        <f t="shared" si="1932"/>
        <v>8976</v>
      </c>
      <c r="CW353" s="76">
        <f t="shared" si="1933"/>
        <v>1283861.4772727273</v>
      </c>
      <c r="CX353" s="76">
        <f t="shared" si="1934"/>
        <v>942297.09444444452</v>
      </c>
      <c r="CY353" s="76">
        <f t="shared" si="1935"/>
        <v>1461447.252051282</v>
      </c>
      <c r="CZ353" s="76">
        <f t="shared" si="1936"/>
        <v>2135950.7200000002</v>
      </c>
      <c r="DA353" s="76">
        <f t="shared" si="1937"/>
        <v>93120.511346153871</v>
      </c>
      <c r="DB353" s="76">
        <f t="shared" si="1938"/>
        <v>0</v>
      </c>
      <c r="DC353" s="76">
        <f t="shared" si="1939"/>
        <v>4388768.3807692304</v>
      </c>
      <c r="DD353" s="76">
        <f t="shared" si="1939"/>
        <v>0</v>
      </c>
      <c r="DE353" s="88">
        <f t="shared" si="1941"/>
        <v>1615857.3728333334</v>
      </c>
      <c r="DF353" s="85"/>
      <c r="DG353" s="48"/>
      <c r="EX353" s="1"/>
    </row>
    <row r="354" spans="1:154" x14ac:dyDescent="0.15">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40"/>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42"/>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22"/>
        <v>573905.3057142857</v>
      </c>
      <c r="CM354" s="76">
        <f t="shared" si="1923"/>
        <v>712022.36571428576</v>
      </c>
      <c r="CN354" s="76">
        <f t="shared" si="1924"/>
        <v>547598.99999999988</v>
      </c>
      <c r="CO354" s="76">
        <f t="shared" si="1925"/>
        <v>400631.22000000003</v>
      </c>
      <c r="CP354" s="76">
        <f t="shared" si="1926"/>
        <v>104219.51999999999</v>
      </c>
      <c r="CQ354" s="76">
        <f t="shared" si="1927"/>
        <v>465396.21333333338</v>
      </c>
      <c r="CR354" s="76">
        <f t="shared" si="1928"/>
        <v>224079.94</v>
      </c>
      <c r="CS354" s="76">
        <f t="shared" si="1929"/>
        <v>729629.10666666669</v>
      </c>
      <c r="CT354" s="76">
        <f t="shared" si="1930"/>
        <v>1106913.6000000003</v>
      </c>
      <c r="CU354" s="76">
        <f t="shared" si="1931"/>
        <v>13051.500000000002</v>
      </c>
      <c r="CV354" s="76">
        <f t="shared" si="1932"/>
        <v>1463431.74</v>
      </c>
      <c r="CW354" s="76">
        <f t="shared" si="1933"/>
        <v>847493.07954545447</v>
      </c>
      <c r="CX354" s="76">
        <f t="shared" si="1934"/>
        <v>789256.86500000011</v>
      </c>
      <c r="CY354" s="76">
        <f t="shared" si="1935"/>
        <v>1268925.1983173077</v>
      </c>
      <c r="CZ354" s="76">
        <f t="shared" si="1936"/>
        <v>420956.75333333336</v>
      </c>
      <c r="DA354" s="76">
        <f t="shared" si="1937"/>
        <v>0</v>
      </c>
      <c r="DB354" s="76">
        <f t="shared" si="1938"/>
        <v>1527926.0279120877</v>
      </c>
      <c r="DC354" s="76">
        <f t="shared" si="1939"/>
        <v>5887171.6884615384</v>
      </c>
      <c r="DD354" s="76">
        <f t="shared" si="1939"/>
        <v>0</v>
      </c>
      <c r="DE354" s="88">
        <f t="shared" si="1941"/>
        <v>1820995.9336048537</v>
      </c>
      <c r="DF354" s="85"/>
      <c r="DG354" s="48"/>
      <c r="EX354" s="1"/>
    </row>
    <row r="355" spans="1:154" x14ac:dyDescent="0.15">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40"/>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42"/>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22"/>
        <v>553676.58000000007</v>
      </c>
      <c r="CM355" s="76">
        <f t="shared" si="1923"/>
        <v>708022.76</v>
      </c>
      <c r="CN355" s="76">
        <f t="shared" si="1924"/>
        <v>600610.77142857132</v>
      </c>
      <c r="CO355" s="76">
        <f t="shared" si="1925"/>
        <v>245056.41000000003</v>
      </c>
      <c r="CP355" s="76">
        <f t="shared" si="1926"/>
        <v>806658.84</v>
      </c>
      <c r="CQ355" s="76">
        <f t="shared" si="1927"/>
        <v>479760.625</v>
      </c>
      <c r="CR355" s="76">
        <f t="shared" si="1928"/>
        <v>621516</v>
      </c>
      <c r="CS355" s="76">
        <f t="shared" si="1929"/>
        <v>453403.74000000005</v>
      </c>
      <c r="CT355" s="76">
        <f t="shared" si="1930"/>
        <v>1064414.8000000003</v>
      </c>
      <c r="CU355" s="76">
        <f t="shared" si="1931"/>
        <v>384283.20000000007</v>
      </c>
      <c r="CV355" s="76">
        <f t="shared" si="1932"/>
        <v>507075.38798076921</v>
      </c>
      <c r="CW355" s="76">
        <f t="shared" si="1933"/>
        <v>917650.88181818184</v>
      </c>
      <c r="CX355" s="76">
        <f t="shared" si="1934"/>
        <v>701111.75000000012</v>
      </c>
      <c r="CY355" s="76">
        <f t="shared" si="1935"/>
        <v>2342597.5481456043</v>
      </c>
      <c r="CZ355" s="76">
        <f t="shared" si="1936"/>
        <v>0</v>
      </c>
      <c r="DA355" s="76">
        <f t="shared" si="1937"/>
        <v>1338308.9578846155</v>
      </c>
      <c r="DB355" s="76">
        <f t="shared" si="1938"/>
        <v>2805318.0640659337</v>
      </c>
      <c r="DC355" s="76">
        <f t="shared" si="1939"/>
        <v>2387336.096923077</v>
      </c>
      <c r="DD355" s="76">
        <f t="shared" si="1939"/>
        <v>0</v>
      </c>
      <c r="DE355" s="88">
        <f t="shared" si="1941"/>
        <v>1774712.1334038463</v>
      </c>
      <c r="DF355" s="85"/>
      <c r="DG355" s="48"/>
      <c r="EX355" s="1"/>
    </row>
    <row r="356" spans="1:154" x14ac:dyDescent="0.15">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40"/>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42"/>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22"/>
        <v>393232.52500000002</v>
      </c>
      <c r="CM356" s="76">
        <f t="shared" si="1923"/>
        <v>913880.21142857149</v>
      </c>
      <c r="CN356" s="76">
        <f t="shared" si="1924"/>
        <v>100791.57333333332</v>
      </c>
      <c r="CO356" s="76">
        <f t="shared" si="1925"/>
        <v>1258452.1292307694</v>
      </c>
      <c r="CP356" s="76">
        <f t="shared" si="1926"/>
        <v>808272.48</v>
      </c>
      <c r="CQ356" s="76">
        <f t="shared" si="1927"/>
        <v>605325.22</v>
      </c>
      <c r="CR356" s="76">
        <f t="shared" si="1928"/>
        <v>384610.31</v>
      </c>
      <c r="CS356" s="76">
        <f t="shared" si="1929"/>
        <v>1482890.4533333334</v>
      </c>
      <c r="CT356" s="76">
        <f t="shared" si="1930"/>
        <v>141453.38999999998</v>
      </c>
      <c r="CU356" s="76">
        <f t="shared" si="1931"/>
        <v>234509.25000000003</v>
      </c>
      <c r="CV356" s="76">
        <f t="shared" si="1932"/>
        <v>1143649.7408653845</v>
      </c>
      <c r="CW356" s="76">
        <f t="shared" si="1933"/>
        <v>972887.01136363635</v>
      </c>
      <c r="CX356" s="76">
        <f t="shared" si="1934"/>
        <v>1017313.6950000002</v>
      </c>
      <c r="CY356" s="76">
        <f t="shared" si="1935"/>
        <v>23928.420844780219</v>
      </c>
      <c r="CZ356" s="76">
        <f t="shared" si="1936"/>
        <v>1001615.7466666667</v>
      </c>
      <c r="DA356" s="76">
        <f t="shared" si="1937"/>
        <v>2294121.5058379117</v>
      </c>
      <c r="DB356" s="76">
        <f t="shared" si="1938"/>
        <v>3067809.1740188384</v>
      </c>
      <c r="DC356" s="76">
        <f t="shared" si="1939"/>
        <v>2176044.3633333333</v>
      </c>
      <c r="DD356" s="76">
        <f t="shared" si="1939"/>
        <v>0</v>
      </c>
      <c r="DE356" s="88">
        <f t="shared" si="1941"/>
        <v>1712703.8421403063</v>
      </c>
      <c r="DF356" s="85"/>
      <c r="DG356" s="48"/>
      <c r="EX356" s="1"/>
    </row>
    <row r="357" spans="1:154" x14ac:dyDescent="0.15">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40"/>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42"/>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22"/>
        <v>519598.80000000005</v>
      </c>
      <c r="CM357" s="76">
        <f t="shared" si="1923"/>
        <v>158281</v>
      </c>
      <c r="CN357" s="76">
        <f t="shared" si="1924"/>
        <v>644850.9033333332</v>
      </c>
      <c r="CO357" s="76">
        <f t="shared" si="1925"/>
        <v>326014.67653846159</v>
      </c>
      <c r="CP357" s="76">
        <f t="shared" si="1926"/>
        <v>832355.60000000009</v>
      </c>
      <c r="CQ357" s="76">
        <f t="shared" si="1927"/>
        <v>479949.43999999994</v>
      </c>
      <c r="CR357" s="76">
        <f t="shared" si="1928"/>
        <v>391115.71333333332</v>
      </c>
      <c r="CS357" s="76">
        <f t="shared" si="1929"/>
        <v>24101.55</v>
      </c>
      <c r="CT357" s="76">
        <f t="shared" si="1930"/>
        <v>2072594.1599999997</v>
      </c>
      <c r="CU357" s="76">
        <f t="shared" si="1931"/>
        <v>258122.85000000003</v>
      </c>
      <c r="CV357" s="76">
        <f t="shared" si="1932"/>
        <v>1524716.0162937061</v>
      </c>
      <c r="CW357" s="76">
        <f t="shared" si="1933"/>
        <v>901622.04545454541</v>
      </c>
      <c r="CX357" s="76">
        <f t="shared" si="1934"/>
        <v>1777662.9200000002</v>
      </c>
      <c r="CY357" s="76">
        <f t="shared" si="1935"/>
        <v>2232704.4858173076</v>
      </c>
      <c r="CZ357" s="76">
        <f t="shared" si="1936"/>
        <v>2202832.7878571423</v>
      </c>
      <c r="DA357" s="76">
        <f t="shared" si="1937"/>
        <v>3731077.0504120882</v>
      </c>
      <c r="DB357" s="76">
        <f t="shared" si="1938"/>
        <v>2007370.4045682889</v>
      </c>
      <c r="DC357" s="76">
        <f t="shared" si="1939"/>
        <v>0</v>
      </c>
      <c r="DD357" s="76">
        <f t="shared" si="1939"/>
        <v>0</v>
      </c>
      <c r="DE357" s="88">
        <f t="shared" si="1941"/>
        <v>2034796.9457309651</v>
      </c>
      <c r="DF357" s="85"/>
      <c r="DG357" s="48"/>
      <c r="EX357" s="1"/>
    </row>
    <row r="358" spans="1:154" x14ac:dyDescent="0.15">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40"/>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42"/>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22"/>
        <v>924956.02500000014</v>
      </c>
      <c r="CM358" s="76">
        <f t="shared" si="1923"/>
        <v>1106141</v>
      </c>
      <c r="CN358" s="76">
        <f t="shared" si="1924"/>
        <v>371874.3916666666</v>
      </c>
      <c r="CO358" s="76">
        <f t="shared" si="1925"/>
        <v>683119.24500000011</v>
      </c>
      <c r="CP358" s="76">
        <f t="shared" si="1926"/>
        <v>1409211.2000000002</v>
      </c>
      <c r="CQ358" s="76">
        <f t="shared" si="1927"/>
        <v>737633.21999999986</v>
      </c>
      <c r="CR358" s="76">
        <f t="shared" si="1928"/>
        <v>5490.623333333333</v>
      </c>
      <c r="CS358" s="76">
        <f t="shared" si="1929"/>
        <v>1192629.1500000001</v>
      </c>
      <c r="CT358" s="76">
        <f t="shared" si="1930"/>
        <v>1298551.8</v>
      </c>
      <c r="CU358" s="76">
        <f t="shared" si="1931"/>
        <v>351416.70000000007</v>
      </c>
      <c r="CV358" s="76">
        <f t="shared" si="1932"/>
        <v>1167632.7783216781</v>
      </c>
      <c r="CW358" s="76">
        <f t="shared" si="1933"/>
        <v>1367340.4840909091</v>
      </c>
      <c r="CX358" s="76">
        <f t="shared" si="1934"/>
        <v>17616.515000000003</v>
      </c>
      <c r="CY358" s="76">
        <f t="shared" si="1935"/>
        <v>984363.74969093397</v>
      </c>
      <c r="CZ358" s="76">
        <f t="shared" si="1936"/>
        <v>2959791.5521978023</v>
      </c>
      <c r="DA358" s="76">
        <f t="shared" si="1937"/>
        <v>1919986.7976648351</v>
      </c>
      <c r="DB358" s="76">
        <f t="shared" si="1938"/>
        <v>1765510.8904238618</v>
      </c>
      <c r="DC358" s="76">
        <f t="shared" si="1939"/>
        <v>0</v>
      </c>
      <c r="DD358" s="76">
        <f t="shared" si="1939"/>
        <v>0</v>
      </c>
      <c r="DE358" s="88">
        <f t="shared" si="1941"/>
        <v>1525930.5979954868</v>
      </c>
      <c r="DF358" s="85"/>
      <c r="DG358" s="48"/>
      <c r="EX358" s="1"/>
    </row>
    <row r="359" spans="1:154" x14ac:dyDescent="0.15">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40"/>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42"/>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22"/>
        <v>80248.700000000012</v>
      </c>
      <c r="CM359" s="76">
        <f t="shared" si="1923"/>
        <v>479330.61000000004</v>
      </c>
      <c r="CN359" s="76">
        <f t="shared" si="1924"/>
        <v>337523.76833333331</v>
      </c>
      <c r="CO359" s="76">
        <f t="shared" si="1925"/>
        <v>610819.12846153846</v>
      </c>
      <c r="CP359" s="76">
        <f t="shared" si="1926"/>
        <v>735242</v>
      </c>
      <c r="CQ359" s="76">
        <f t="shared" si="1927"/>
        <v>145999.25333333333</v>
      </c>
      <c r="CR359" s="76">
        <f t="shared" si="1928"/>
        <v>560782.57666666666</v>
      </c>
      <c r="CS359" s="76">
        <f t="shared" si="1929"/>
        <v>1136977.44</v>
      </c>
      <c r="CT359" s="76">
        <f t="shared" si="1930"/>
        <v>821596.7</v>
      </c>
      <c r="CU359" s="76">
        <f t="shared" si="1931"/>
        <v>404746.05000000005</v>
      </c>
      <c r="CV359" s="76">
        <f t="shared" si="1932"/>
        <v>7002699.5758741247</v>
      </c>
      <c r="CW359" s="76">
        <f t="shared" si="1933"/>
        <v>14661.225</v>
      </c>
      <c r="CX359" s="76">
        <f t="shared" si="1934"/>
        <v>1484678.0650000002</v>
      </c>
      <c r="CY359" s="76">
        <f t="shared" si="1935"/>
        <v>1148204.9056318682</v>
      </c>
      <c r="CZ359" s="76">
        <f t="shared" si="1936"/>
        <v>2467404.5826923074</v>
      </c>
      <c r="DA359" s="76">
        <f t="shared" si="1937"/>
        <v>1381472.0557417583</v>
      </c>
      <c r="DB359" s="76">
        <f t="shared" si="1938"/>
        <v>12526.219686028258</v>
      </c>
      <c r="DC359" s="76">
        <f t="shared" si="1939"/>
        <v>4065263.556923077</v>
      </c>
      <c r="DD359" s="76">
        <f t="shared" si="1939"/>
        <v>0</v>
      </c>
      <c r="DE359" s="88">
        <f t="shared" si="1941"/>
        <v>1814974.264135008</v>
      </c>
      <c r="DF359" s="85"/>
      <c r="DG359" s="48"/>
      <c r="EX359" s="1"/>
    </row>
    <row r="360" spans="1:154" x14ac:dyDescent="0.15">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40"/>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42"/>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22"/>
        <v>321661.05833333329</v>
      </c>
      <c r="CM360" s="76">
        <f t="shared" si="1923"/>
        <v>948481.3</v>
      </c>
      <c r="CN360" s="76">
        <f t="shared" si="1924"/>
        <v>346002.8783333333</v>
      </c>
      <c r="CO360" s="76">
        <f t="shared" si="1925"/>
        <v>502929.99230769236</v>
      </c>
      <c r="CP360" s="76">
        <f t="shared" si="1926"/>
        <v>346404.4</v>
      </c>
      <c r="CQ360" s="76">
        <f t="shared" si="1927"/>
        <v>522843.0355555556</v>
      </c>
      <c r="CR360" s="76">
        <f t="shared" si="1928"/>
        <v>251054.99333333335</v>
      </c>
      <c r="CS360" s="76">
        <f t="shared" si="1929"/>
        <v>818173.91999999993</v>
      </c>
      <c r="CT360" s="76">
        <f t="shared" si="1930"/>
        <v>601132.26</v>
      </c>
      <c r="CU360" s="76">
        <f t="shared" si="1931"/>
        <v>2253164.8500000006</v>
      </c>
      <c r="CV360" s="76">
        <f t="shared" si="1932"/>
        <v>9062.1538461538439</v>
      </c>
      <c r="CW360" s="76">
        <f t="shared" si="1933"/>
        <v>1220268.6375</v>
      </c>
      <c r="CX360" s="76">
        <f t="shared" si="1934"/>
        <v>395284.36500000005</v>
      </c>
      <c r="CY360" s="76">
        <f t="shared" si="1935"/>
        <v>1019016.2502747254</v>
      </c>
      <c r="CZ360" s="76">
        <f t="shared" si="1936"/>
        <v>369038.91346153844</v>
      </c>
      <c r="DA360" s="76">
        <f t="shared" si="1937"/>
        <v>0</v>
      </c>
      <c r="DB360" s="76">
        <f t="shared" si="1938"/>
        <v>0</v>
      </c>
      <c r="DC360" s="76">
        <f t="shared" si="1939"/>
        <v>3528976.2392307692</v>
      </c>
      <c r="DD360" s="76">
        <f t="shared" si="1939"/>
        <v>0</v>
      </c>
      <c r="DE360" s="88">
        <f t="shared" si="1941"/>
        <v>983406.28059340664</v>
      </c>
      <c r="DF360" s="85"/>
      <c r="DG360" s="48"/>
      <c r="EX360" s="1"/>
    </row>
    <row r="361" spans="1:154" x14ac:dyDescent="0.15">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40"/>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22"/>
        <v>0</v>
      </c>
      <c r="CM361" s="76">
        <f t="shared" si="1923"/>
        <v>0</v>
      </c>
      <c r="CN361" s="76">
        <f t="shared" si="1924"/>
        <v>0</v>
      </c>
      <c r="CO361" s="76">
        <f t="shared" si="1925"/>
        <v>674543.58576923085</v>
      </c>
      <c r="CP361" s="76">
        <f t="shared" si="1926"/>
        <v>0</v>
      </c>
      <c r="CQ361" s="76">
        <f t="shared" si="1927"/>
        <v>0</v>
      </c>
      <c r="CR361" s="76">
        <f t="shared" si="1928"/>
        <v>0</v>
      </c>
      <c r="CS361" s="76">
        <f t="shared" si="1929"/>
        <v>37247.040000000001</v>
      </c>
      <c r="CT361" s="76">
        <f t="shared" si="1930"/>
        <v>0</v>
      </c>
      <c r="CU361" s="76">
        <f t="shared" si="1931"/>
        <v>0</v>
      </c>
      <c r="CV361" s="76">
        <f t="shared" si="1932"/>
        <v>0</v>
      </c>
      <c r="CW361" s="76">
        <f t="shared" si="1933"/>
        <v>0</v>
      </c>
      <c r="CX361" s="76">
        <f t="shared" si="1934"/>
        <v>0</v>
      </c>
      <c r="CY361" s="76">
        <f t="shared" si="1935"/>
        <v>0</v>
      </c>
      <c r="CZ361" s="76">
        <f t="shared" si="1936"/>
        <v>0</v>
      </c>
      <c r="DA361" s="76">
        <f t="shared" si="1937"/>
        <v>0</v>
      </c>
      <c r="DB361" s="76">
        <f t="shared" si="1938"/>
        <v>0</v>
      </c>
      <c r="DC361" s="76">
        <f t="shared" si="1939"/>
        <v>0</v>
      </c>
      <c r="DD361" s="76">
        <f t="shared" si="1939"/>
        <v>0</v>
      </c>
      <c r="DE361" s="88">
        <f t="shared" si="1941"/>
        <v>0</v>
      </c>
      <c r="DF361" s="85"/>
      <c r="DG361" s="48"/>
      <c r="EX361" s="1"/>
    </row>
    <row r="362" spans="1:154" x14ac:dyDescent="0.15">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40"/>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42"/>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22"/>
        <v>438904.48749999993</v>
      </c>
      <c r="CM362" s="76">
        <f t="shared" si="1923"/>
        <v>1067312.0250000001</v>
      </c>
      <c r="CN362" s="76">
        <f t="shared" si="1924"/>
        <v>1907762.5083333331</v>
      </c>
      <c r="CO362" s="76">
        <f t="shared" si="1925"/>
        <v>25115.058461538465</v>
      </c>
      <c r="CP362" s="76">
        <f t="shared" si="1926"/>
        <v>905549.56800000009</v>
      </c>
      <c r="CQ362" s="76">
        <f t="shared" si="1927"/>
        <v>626617.97777777782</v>
      </c>
      <c r="CR362" s="76">
        <f t="shared" si="1928"/>
        <v>318687.23333333334</v>
      </c>
      <c r="CS362" s="76">
        <f t="shared" si="1929"/>
        <v>1795155.8399999999</v>
      </c>
      <c r="CT362" s="76">
        <f t="shared" si="1930"/>
        <v>1236282.25</v>
      </c>
      <c r="CU362" s="76">
        <f t="shared" si="1931"/>
        <v>717247.97333333327</v>
      </c>
      <c r="CV362" s="76">
        <f t="shared" si="1932"/>
        <v>2372570.1818181816</v>
      </c>
      <c r="CW362" s="76">
        <f t="shared" si="1933"/>
        <v>1191715.4324999999</v>
      </c>
      <c r="CX362" s="76">
        <f t="shared" si="1934"/>
        <v>1213573.4722222222</v>
      </c>
      <c r="CY362" s="76">
        <f t="shared" si="1935"/>
        <v>2238754.8194436813</v>
      </c>
      <c r="CZ362" s="76">
        <f t="shared" si="1936"/>
        <v>0</v>
      </c>
      <c r="DA362" s="76">
        <f t="shared" si="1937"/>
        <v>0</v>
      </c>
      <c r="DB362" s="76">
        <f t="shared" si="1938"/>
        <v>2118130.0552747254</v>
      </c>
      <c r="DC362" s="76">
        <f t="shared" si="1939"/>
        <v>4140046.3407692309</v>
      </c>
      <c r="DD362" s="76">
        <f t="shared" si="1939"/>
        <v>0</v>
      </c>
      <c r="DE362" s="88">
        <f t="shared" si="1941"/>
        <v>1699386.2430975277</v>
      </c>
      <c r="DF362" s="85"/>
      <c r="DG362" s="48"/>
      <c r="EX362" s="1"/>
    </row>
    <row r="363" spans="1:154" x14ac:dyDescent="0.15">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40"/>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42"/>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22"/>
        <v>422459.54333333339</v>
      </c>
      <c r="CM363" s="76">
        <f t="shared" si="1923"/>
        <v>342160.97500000003</v>
      </c>
      <c r="CN363" s="76">
        <f t="shared" si="1924"/>
        <v>9063.2000000000007</v>
      </c>
      <c r="CO363" s="76">
        <f t="shared" si="1925"/>
        <v>1347957.3184615385</v>
      </c>
      <c r="CP363" s="76">
        <f t="shared" si="1926"/>
        <v>690558.17600000009</v>
      </c>
      <c r="CQ363" s="76">
        <f t="shared" si="1927"/>
        <v>249396.98666666663</v>
      </c>
      <c r="CR363" s="76">
        <f t="shared" si="1928"/>
        <v>289486.70666666667</v>
      </c>
      <c r="CS363" s="76">
        <f t="shared" si="1929"/>
        <v>2385720.96</v>
      </c>
      <c r="CT363" s="76">
        <f t="shared" si="1930"/>
        <v>856400.59499999997</v>
      </c>
      <c r="CU363" s="76">
        <f t="shared" si="1931"/>
        <v>383768.50999999995</v>
      </c>
      <c r="CV363" s="76">
        <f t="shared" si="1932"/>
        <v>815106.86682692298</v>
      </c>
      <c r="CW363" s="76">
        <f t="shared" si="1933"/>
        <v>736455.08649999986</v>
      </c>
      <c r="CX363" s="76">
        <f t="shared" si="1934"/>
        <v>310921.65277777781</v>
      </c>
      <c r="CY363" s="76">
        <f t="shared" si="1935"/>
        <v>21095.515171703297</v>
      </c>
      <c r="CZ363" s="76">
        <f t="shared" si="1936"/>
        <v>1390070.1432692306</v>
      </c>
      <c r="DA363" s="76">
        <f t="shared" si="1937"/>
        <v>3549688.9112362638</v>
      </c>
      <c r="DB363" s="76">
        <f t="shared" si="1938"/>
        <v>4598295.9300784934</v>
      </c>
      <c r="DC363" s="76">
        <f t="shared" si="1939"/>
        <v>2099950.3176923078</v>
      </c>
      <c r="DD363" s="76">
        <f t="shared" si="1939"/>
        <v>0</v>
      </c>
      <c r="DE363" s="88">
        <f t="shared" si="1941"/>
        <v>2331820.1634895997</v>
      </c>
      <c r="DF363" s="85"/>
      <c r="DG363" s="48"/>
      <c r="EX363" s="1"/>
    </row>
    <row r="364" spans="1:154" x14ac:dyDescent="0.15">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40"/>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42"/>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22"/>
        <v>262253.64</v>
      </c>
      <c r="CM364" s="76">
        <f t="shared" si="1923"/>
        <v>165795.66666666666</v>
      </c>
      <c r="CN364" s="76">
        <f t="shared" si="1924"/>
        <v>426840</v>
      </c>
      <c r="CO364" s="76">
        <f t="shared" si="1925"/>
        <v>438765.69692307699</v>
      </c>
      <c r="CP364" s="76">
        <f t="shared" si="1926"/>
        <v>490932.99200000003</v>
      </c>
      <c r="CQ364" s="76">
        <f t="shared" si="1927"/>
        <v>336674.02285714279</v>
      </c>
      <c r="CR364" s="76">
        <f t="shared" si="1928"/>
        <v>1398801.2633333334</v>
      </c>
      <c r="CS364" s="76">
        <f t="shared" si="1929"/>
        <v>0</v>
      </c>
      <c r="CT364" s="76">
        <f t="shared" si="1930"/>
        <v>2947305.8074999996</v>
      </c>
      <c r="CU364" s="76">
        <f t="shared" si="1931"/>
        <v>390623.53333333327</v>
      </c>
      <c r="CV364" s="76">
        <f t="shared" si="1932"/>
        <v>1130600.8875</v>
      </c>
      <c r="CW364" s="76">
        <f t="shared" si="1933"/>
        <v>1079330.3344999999</v>
      </c>
      <c r="CX364" s="76">
        <f t="shared" si="1934"/>
        <v>2301740.5892857146</v>
      </c>
      <c r="CY364" s="76">
        <f t="shared" si="1935"/>
        <v>1326618.4401785715</v>
      </c>
      <c r="CZ364" s="76">
        <f t="shared" si="1936"/>
        <v>2712431.7788461535</v>
      </c>
      <c r="DA364" s="76">
        <f t="shared" si="1937"/>
        <v>3793852.7703571431</v>
      </c>
      <c r="DB364" s="76">
        <f t="shared" si="1938"/>
        <v>2731443.6620879122</v>
      </c>
      <c r="DC364" s="76">
        <f t="shared" si="1939"/>
        <v>0</v>
      </c>
      <c r="DD364" s="76">
        <f t="shared" si="1939"/>
        <v>0</v>
      </c>
      <c r="DE364" s="88">
        <f t="shared" si="1941"/>
        <v>2112869.3302939562</v>
      </c>
      <c r="DF364" s="85"/>
      <c r="DG364" s="48"/>
      <c r="EX364" s="1"/>
    </row>
    <row r="365" spans="1:154" x14ac:dyDescent="0.15">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40"/>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42"/>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22"/>
        <v>584911.30500000005</v>
      </c>
      <c r="CM365" s="76">
        <f t="shared" si="1923"/>
        <v>990932.33333333326</v>
      </c>
      <c r="CN365" s="76">
        <f t="shared" si="1924"/>
        <v>228953.59499999997</v>
      </c>
      <c r="CO365" s="76">
        <f t="shared" si="1925"/>
        <v>656935.52538461541</v>
      </c>
      <c r="CP365" s="76">
        <f t="shared" si="1926"/>
        <v>749508.08400000003</v>
      </c>
      <c r="CQ365" s="76">
        <f t="shared" si="1927"/>
        <v>760060.86857142847</v>
      </c>
      <c r="CR365" s="76">
        <f t="shared" si="1928"/>
        <v>23414.87</v>
      </c>
      <c r="CS365" s="76">
        <f t="shared" si="1929"/>
        <v>1737508.0399999998</v>
      </c>
      <c r="CT365" s="76">
        <f t="shared" si="1930"/>
        <v>263041.87</v>
      </c>
      <c r="CU365" s="76">
        <f t="shared" si="1931"/>
        <v>710329.58666666667</v>
      </c>
      <c r="CV365" s="76">
        <f t="shared" si="1932"/>
        <v>1289033.076923077</v>
      </c>
      <c r="CW365" s="76">
        <f t="shared" si="1933"/>
        <v>1770752.4609999999</v>
      </c>
      <c r="CX365" s="76">
        <f t="shared" si="1934"/>
        <v>10093.125</v>
      </c>
      <c r="CY365" s="76">
        <f t="shared" si="1935"/>
        <v>1409158.1608928572</v>
      </c>
      <c r="CZ365" s="76">
        <f t="shared" si="1936"/>
        <v>2535400.4569230769</v>
      </c>
      <c r="DA365" s="76">
        <f t="shared" si="1937"/>
        <v>3181682.5852747252</v>
      </c>
      <c r="DB365" s="76">
        <f t="shared" si="1938"/>
        <v>1641375.1103924648</v>
      </c>
      <c r="DC365" s="76">
        <f t="shared" si="1939"/>
        <v>0</v>
      </c>
      <c r="DD365" s="76">
        <f t="shared" si="1939"/>
        <v>0</v>
      </c>
      <c r="DE365" s="88">
        <f t="shared" si="1941"/>
        <v>1753523.262696625</v>
      </c>
      <c r="DF365" s="85"/>
      <c r="DG365" s="48"/>
      <c r="EX365" s="1"/>
    </row>
    <row r="366" spans="1:154" x14ac:dyDescent="0.15">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40"/>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42"/>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22"/>
        <v>533449.95000000007</v>
      </c>
      <c r="CM366" s="76">
        <f t="shared" si="1923"/>
        <v>408325</v>
      </c>
      <c r="CN366" s="76">
        <f t="shared" si="1924"/>
        <v>538575.37499999988</v>
      </c>
      <c r="CO366" s="76">
        <f t="shared" si="1925"/>
        <v>855771.87384615396</v>
      </c>
      <c r="CP366" s="76">
        <f t="shared" si="1926"/>
        <v>595945.41600000008</v>
      </c>
      <c r="CQ366" s="76">
        <f t="shared" si="1927"/>
        <v>89493.051428571416</v>
      </c>
      <c r="CR366" s="76">
        <f t="shared" si="1928"/>
        <v>686319.61333333328</v>
      </c>
      <c r="CS366" s="76">
        <f t="shared" si="1929"/>
        <v>1515822.1266666665</v>
      </c>
      <c r="CT366" s="76">
        <f t="shared" si="1930"/>
        <v>596046.81499999994</v>
      </c>
      <c r="CU366" s="76">
        <f t="shared" si="1931"/>
        <v>864204.06666666665</v>
      </c>
      <c r="CV366" s="76">
        <f t="shared" si="1932"/>
        <v>6163753.461538461</v>
      </c>
      <c r="CW366" s="76">
        <f t="shared" si="1933"/>
        <v>10658.339999999998</v>
      </c>
      <c r="CX366" s="76">
        <f t="shared" si="1934"/>
        <v>1353829.9928571431</v>
      </c>
      <c r="CY366" s="76">
        <f t="shared" si="1935"/>
        <v>1243526.6569544743</v>
      </c>
      <c r="CZ366" s="76">
        <f t="shared" si="1936"/>
        <v>3174633.4201923073</v>
      </c>
      <c r="DA366" s="76">
        <f t="shared" si="1937"/>
        <v>2321360.7715384616</v>
      </c>
      <c r="DB366" s="76">
        <f t="shared" si="1938"/>
        <v>201000.55362637364</v>
      </c>
      <c r="DC366" s="76">
        <f t="shared" si="1939"/>
        <v>7875641.3411721615</v>
      </c>
      <c r="DD366" s="76">
        <f t="shared" si="1939"/>
        <v>0</v>
      </c>
      <c r="DE366" s="88">
        <f t="shared" si="1941"/>
        <v>2963232.5486967554</v>
      </c>
      <c r="DF366" s="85"/>
      <c r="DG366" s="48"/>
      <c r="EX366" s="1"/>
    </row>
    <row r="367" spans="1:154" x14ac:dyDescent="0.15">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40"/>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42"/>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22"/>
        <v>435851.625</v>
      </c>
      <c r="CM367" s="76">
        <f t="shared" si="1923"/>
        <v>791626.2433333334</v>
      </c>
      <c r="CN367" s="76">
        <f t="shared" si="1924"/>
        <v>381518.86499999993</v>
      </c>
      <c r="CO367" s="76">
        <f t="shared" si="1925"/>
        <v>461314.20307692309</v>
      </c>
      <c r="CP367" s="76">
        <f t="shared" si="1926"/>
        <v>812177.77400000009</v>
      </c>
      <c r="CQ367" s="76">
        <f t="shared" si="1927"/>
        <v>581125.47428571421</v>
      </c>
      <c r="CR367" s="76">
        <f t="shared" si="1928"/>
        <v>183228.77333333335</v>
      </c>
      <c r="CS367" s="76">
        <f t="shared" si="1929"/>
        <v>566255.64666666661</v>
      </c>
      <c r="CT367" s="76">
        <f t="shared" si="1930"/>
        <v>1001005.0049999999</v>
      </c>
      <c r="CU367" s="76">
        <f t="shared" si="1931"/>
        <v>3060595</v>
      </c>
      <c r="CV367" s="76">
        <f t="shared" si="1932"/>
        <v>2785.6009615384614</v>
      </c>
      <c r="CW367" s="76">
        <f t="shared" si="1933"/>
        <v>1920651.3239999998</v>
      </c>
      <c r="CX367" s="76">
        <f t="shared" si="1934"/>
        <v>658710.14206349209</v>
      </c>
      <c r="CY367" s="76">
        <f t="shared" si="1935"/>
        <v>1125490.3953061225</v>
      </c>
      <c r="CZ367" s="76">
        <f t="shared" si="1936"/>
        <v>435368.00153846148</v>
      </c>
      <c r="DA367" s="76">
        <f t="shared" si="1937"/>
        <v>62548.563461538462</v>
      </c>
      <c r="DB367" s="76">
        <f t="shared" si="1938"/>
        <v>0</v>
      </c>
      <c r="DC367" s="76">
        <f t="shared" si="1939"/>
        <v>2776732.5168498168</v>
      </c>
      <c r="DD367" s="76">
        <f t="shared" si="1939"/>
        <v>0</v>
      </c>
      <c r="DE367" s="109">
        <f t="shared" si="1941"/>
        <v>880027.8954311877</v>
      </c>
      <c r="DF367" s="85"/>
      <c r="DG367" s="48"/>
      <c r="EX367" s="1"/>
    </row>
    <row r="368" spans="1:154" x14ac:dyDescent="0.15">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15">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15">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15">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15">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15">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15">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15">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15">
      <c r="A376" s="110"/>
      <c r="B376" s="70"/>
      <c r="D376" s="70"/>
    </row>
    <row r="377" spans="1:110" x14ac:dyDescent="0.15">
      <c r="C377" s="115"/>
    </row>
    <row r="378" spans="1:110" x14ac:dyDescent="0.15">
      <c r="B378" s="115"/>
      <c r="C378" s="48"/>
      <c r="D378" s="115"/>
    </row>
    <row r="379" spans="1:110" x14ac:dyDescent="0.15">
      <c r="A379" s="110"/>
      <c r="B379" s="48"/>
      <c r="C379" s="48"/>
      <c r="D379" s="48"/>
    </row>
    <row r="380" spans="1:110" x14ac:dyDescent="0.15">
      <c r="A380" s="110"/>
      <c r="B380" s="48"/>
      <c r="C380" s="70"/>
      <c r="D380" s="48"/>
    </row>
    <row r="381" spans="1:110" x14ac:dyDescent="0.15">
      <c r="B381" s="70"/>
      <c r="C381" s="70"/>
      <c r="D381" s="70"/>
    </row>
    <row r="382" spans="1:110" x14ac:dyDescent="0.15">
      <c r="B382" s="70"/>
      <c r="C382" s="70"/>
      <c r="D382" s="70"/>
    </row>
    <row r="383" spans="1:110" x14ac:dyDescent="0.15">
      <c r="B383" s="70"/>
      <c r="C383" s="70"/>
      <c r="D383" s="70"/>
    </row>
    <row r="384" spans="1:110" x14ac:dyDescent="0.15">
      <c r="A384" s="110"/>
      <c r="B384" s="70"/>
      <c r="D384" s="70"/>
    </row>
    <row r="385" spans="1:4" x14ac:dyDescent="0.15">
      <c r="C385" s="115"/>
    </row>
    <row r="386" spans="1:4" x14ac:dyDescent="0.15">
      <c r="B386" s="115"/>
      <c r="C386" s="48"/>
      <c r="D386" s="115"/>
    </row>
    <row r="387" spans="1:4" x14ac:dyDescent="0.15">
      <c r="A387" s="110"/>
      <c r="B387" s="48"/>
      <c r="C387" s="48"/>
      <c r="D387" s="48"/>
    </row>
    <row r="388" spans="1:4" x14ac:dyDescent="0.15">
      <c r="A388" s="110"/>
      <c r="B388" s="48"/>
      <c r="C388" s="70"/>
      <c r="D388" s="48"/>
    </row>
    <row r="389" spans="1:4" x14ac:dyDescent="0.15">
      <c r="B389" s="70"/>
      <c r="C389" s="70"/>
      <c r="D389" s="70"/>
    </row>
    <row r="390" spans="1:4" x14ac:dyDescent="0.15">
      <c r="B390" s="70"/>
      <c r="C390" s="70"/>
      <c r="D390" s="70"/>
    </row>
    <row r="391" spans="1:4" x14ac:dyDescent="0.15">
      <c r="B391" s="70"/>
      <c r="C391" s="70"/>
      <c r="D391" s="70"/>
    </row>
    <row r="392" spans="1:4" x14ac:dyDescent="0.15">
      <c r="A392" s="110"/>
      <c r="B392" s="70"/>
      <c r="D392" s="70"/>
    </row>
    <row r="393" spans="1:4" x14ac:dyDescent="0.15">
      <c r="C393" s="115"/>
    </row>
    <row r="394" spans="1:4" x14ac:dyDescent="0.15">
      <c r="B394" s="115"/>
      <c r="C394" s="48"/>
      <c r="D394" s="115"/>
    </row>
    <row r="395" spans="1:4" x14ac:dyDescent="0.15">
      <c r="A395" s="110"/>
      <c r="B395" s="48"/>
      <c r="C395" s="48"/>
      <c r="D395" s="48"/>
    </row>
    <row r="396" spans="1:4" x14ac:dyDescent="0.15">
      <c r="A396" s="110"/>
      <c r="B396" s="48"/>
      <c r="C396" s="70"/>
      <c r="D396" s="48"/>
    </row>
    <row r="397" spans="1:4" x14ac:dyDescent="0.15">
      <c r="B397" s="70"/>
      <c r="C397" s="70"/>
      <c r="D397" s="70"/>
    </row>
    <row r="398" spans="1:4" x14ac:dyDescent="0.15">
      <c r="B398" s="70"/>
      <c r="C398" s="70"/>
      <c r="D398" s="70"/>
    </row>
    <row r="399" spans="1:4" x14ac:dyDescent="0.15">
      <c r="B399" s="70"/>
      <c r="C399" s="70"/>
      <c r="D399" s="70"/>
    </row>
    <row r="400" spans="1:4" x14ac:dyDescent="0.15">
      <c r="A400" s="110"/>
      <c r="B400" s="70"/>
      <c r="D400" s="70"/>
    </row>
    <row r="401" spans="1:4" x14ac:dyDescent="0.15">
      <c r="C401" s="115"/>
    </row>
    <row r="402" spans="1:4" x14ac:dyDescent="0.15">
      <c r="B402" s="115"/>
      <c r="C402" s="48"/>
      <c r="D402" s="115"/>
    </row>
    <row r="403" spans="1:4" x14ac:dyDescent="0.15">
      <c r="A403" s="110"/>
      <c r="B403" s="48"/>
      <c r="C403" s="48"/>
      <c r="D403" s="48"/>
    </row>
    <row r="404" spans="1:4" x14ac:dyDescent="0.15">
      <c r="A404" s="110"/>
      <c r="B404" s="48"/>
      <c r="C404" s="70"/>
      <c r="D404" s="48"/>
    </row>
    <row r="405" spans="1:4" x14ac:dyDescent="0.15">
      <c r="B405" s="70"/>
      <c r="C405" s="70"/>
      <c r="D405" s="70"/>
    </row>
    <row r="406" spans="1:4" x14ac:dyDescent="0.15">
      <c r="B406" s="70"/>
      <c r="C406" s="70"/>
      <c r="D406" s="70"/>
    </row>
    <row r="407" spans="1:4" x14ac:dyDescent="0.15">
      <c r="B407" s="70"/>
      <c r="C407" s="70"/>
      <c r="D407" s="70"/>
    </row>
    <row r="408" spans="1:4" x14ac:dyDescent="0.15">
      <c r="A408" s="110"/>
      <c r="B408" s="70"/>
      <c r="D408" s="70"/>
    </row>
    <row r="409" spans="1:4" x14ac:dyDescent="0.15">
      <c r="C409" s="115"/>
    </row>
    <row r="410" spans="1:4" x14ac:dyDescent="0.15">
      <c r="B410" s="115"/>
      <c r="C410" s="48"/>
      <c r="D410" s="115"/>
    </row>
    <row r="411" spans="1:4" x14ac:dyDescent="0.15">
      <c r="A411" s="110"/>
      <c r="B411" s="48"/>
      <c r="C411" s="48"/>
      <c r="D411" s="48"/>
    </row>
    <row r="412" spans="1:4" x14ac:dyDescent="0.15">
      <c r="A412" s="110"/>
      <c r="B412" s="48"/>
      <c r="C412" s="70"/>
      <c r="D412" s="48"/>
    </row>
    <row r="413" spans="1:4" x14ac:dyDescent="0.15">
      <c r="B413" s="70"/>
      <c r="C413" s="70"/>
      <c r="D413" s="70"/>
    </row>
    <row r="414" spans="1:4" x14ac:dyDescent="0.15">
      <c r="B414" s="70"/>
      <c r="C414" s="70"/>
      <c r="D414" s="70"/>
    </row>
    <row r="415" spans="1:4" x14ac:dyDescent="0.15">
      <c r="B415" s="70"/>
      <c r="C415" s="70"/>
      <c r="D415" s="70"/>
    </row>
    <row r="416" spans="1:4" x14ac:dyDescent="0.15">
      <c r="A416" s="110"/>
      <c r="B416" s="70"/>
      <c r="D416" s="70"/>
    </row>
  </sheetData>
  <mergeCells count="10">
    <mergeCell ref="BO56:CI61"/>
    <mergeCell ref="A1:U1"/>
    <mergeCell ref="W1:AQ1"/>
    <mergeCell ref="AS1:BM1"/>
    <mergeCell ref="BO1:CI1"/>
    <mergeCell ref="DH1:EA1"/>
    <mergeCell ref="CK1:DE1"/>
    <mergeCell ref="EC8:EY8"/>
    <mergeCell ref="EC1:EY1"/>
    <mergeCell ref="EC15:EY15"/>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B306" activePane="bottomRight" state="frozen"/>
      <selection pane="topRight" activeCell="B1" sqref="B1"/>
      <selection pane="bottomLeft" activeCell="A5" sqref="A5"/>
      <selection pane="bottomRight" activeCell="C324" sqref="C323:O324"/>
    </sheetView>
  </sheetViews>
  <sheetFormatPr baseColWidth="10" defaultColWidth="10.83203125" defaultRowHeight="15" x14ac:dyDescent="0.15"/>
  <cols>
    <col min="1" max="1" width="16.83203125" style="150" bestFit="1" customWidth="1"/>
    <col min="2" max="2" width="19.83203125" style="1" bestFit="1" customWidth="1"/>
    <col min="3" max="3" width="13" style="1" bestFit="1" customWidth="1"/>
    <col min="4" max="4" width="15.83203125" style="1" bestFit="1" customWidth="1"/>
    <col min="5" max="5" width="13" style="1" bestFit="1" customWidth="1"/>
    <col min="6" max="6" width="14.5" style="1" bestFit="1" customWidth="1"/>
    <col min="7" max="7" width="15.83203125" style="1" bestFit="1" customWidth="1"/>
    <col min="8" max="8" width="22.33203125" style="1" bestFit="1" customWidth="1"/>
    <col min="9" max="9" width="16.1640625" style="1" bestFit="1" customWidth="1"/>
    <col min="10" max="10" width="15.83203125" style="1" bestFit="1" customWidth="1"/>
    <col min="11" max="11" width="15.5" style="1" bestFit="1" customWidth="1"/>
    <col min="12" max="12" width="14.5" style="1" bestFit="1" customWidth="1"/>
    <col min="13" max="13" width="15.6640625" style="1" bestFit="1" customWidth="1"/>
    <col min="14" max="14" width="14.6640625" style="1" bestFit="1" customWidth="1"/>
    <col min="15" max="15" width="17.83203125" style="1" bestFit="1" customWidth="1"/>
    <col min="16" max="16" width="15.6640625" style="1" bestFit="1" customWidth="1"/>
    <col min="17" max="17" width="15.5" style="1" bestFit="1" customWidth="1"/>
    <col min="18" max="18" width="16.83203125" style="1" bestFit="1" customWidth="1"/>
    <col min="19" max="19" width="12.1640625" style="1" bestFit="1" customWidth="1"/>
    <col min="20" max="20" width="16.83203125" style="1" bestFit="1" customWidth="1"/>
    <col min="21" max="21" width="14.1640625" style="1" bestFit="1" customWidth="1"/>
    <col min="22" max="22" width="14.83203125" style="1" bestFit="1" customWidth="1"/>
    <col min="23" max="23" width="8.83203125" style="1" bestFit="1" customWidth="1"/>
    <col min="24" max="25" width="17.33203125" style="1" bestFit="1" customWidth="1"/>
    <col min="26" max="16384" width="10.83203125" style="1"/>
  </cols>
  <sheetData>
    <row r="1" spans="1:25" ht="16"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s="164"/>
      <c r="Y1"/>
    </row>
    <row r="2" spans="1:25" ht="16"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686</v>
      </c>
      <c r="T2" s="164" t="s">
        <v>687</v>
      </c>
      <c r="U2" s="164" t="s">
        <v>688</v>
      </c>
      <c r="V2" s="164" t="s">
        <v>705</v>
      </c>
      <c r="W2" s="164" t="s">
        <v>720</v>
      </c>
      <c r="X2" s="164" t="s">
        <v>45</v>
      </c>
      <c r="Y2"/>
    </row>
    <row r="3" spans="1:25" ht="16"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c r="X3" s="167">
        <v>4965644</v>
      </c>
      <c r="Y3"/>
    </row>
    <row r="4" spans="1:25" ht="16"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c r="X4" s="167">
        <v>7789495</v>
      </c>
      <c r="Y4"/>
    </row>
    <row r="5" spans="1:25" ht="16"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c r="X5" s="167">
        <v>10920968</v>
      </c>
      <c r="Y5"/>
    </row>
    <row r="6" spans="1:25" ht="16"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c r="X6" s="167">
        <v>7107644</v>
      </c>
      <c r="Y6"/>
    </row>
    <row r="7" spans="1:25" ht="16"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c r="X7" s="167">
        <v>59598</v>
      </c>
      <c r="Y7"/>
    </row>
    <row r="8" spans="1:25" ht="16"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c r="X8" s="167">
        <v>9450707</v>
      </c>
      <c r="Y8"/>
    </row>
    <row r="9" spans="1:25" ht="16"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c r="X9" s="167">
        <v>10968831</v>
      </c>
      <c r="Y9"/>
    </row>
    <row r="10" spans="1:25" ht="16"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c r="X10" s="167">
        <v>7270523</v>
      </c>
      <c r="Y10"/>
    </row>
    <row r="11" spans="1:25" ht="16"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c r="X11" s="167">
        <v>9660690</v>
      </c>
      <c r="Y11"/>
    </row>
    <row r="12" spans="1:25" ht="16"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c r="X12" s="167">
        <v>7176479</v>
      </c>
      <c r="Y12"/>
    </row>
    <row r="13" spans="1:25" ht="16"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c r="X13" s="167">
        <v>9977</v>
      </c>
      <c r="Y13"/>
    </row>
    <row r="14" spans="1:25" ht="16"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c r="X14" s="167">
        <v>94448</v>
      </c>
      <c r="Y14"/>
    </row>
    <row r="15" spans="1:25" ht="16"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c r="X15" s="167">
        <v>6892313</v>
      </c>
      <c r="Y15"/>
    </row>
    <row r="16" spans="1:25" ht="16"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c r="X16" s="167">
        <v>9770615</v>
      </c>
      <c r="Y16"/>
    </row>
    <row r="17" spans="1:25" ht="16"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c r="X17" s="167">
        <v>8619324</v>
      </c>
      <c r="Y17"/>
    </row>
    <row r="18" spans="1:25" ht="16"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c r="X18" s="167">
        <v>4838696</v>
      </c>
      <c r="Y18"/>
    </row>
    <row r="19" spans="1:25" ht="16"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c r="X19" s="167">
        <v>13111660</v>
      </c>
      <c r="Y19"/>
    </row>
    <row r="20" spans="1:25" ht="16"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c r="X20" s="167">
        <v>7800046</v>
      </c>
      <c r="Y20"/>
    </row>
    <row r="21" spans="1:25" ht="16"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c r="X21" s="167">
        <v>9649188</v>
      </c>
      <c r="Y21"/>
    </row>
    <row r="22" spans="1:25" ht="16"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c r="X22" s="167">
        <v>10014152</v>
      </c>
      <c r="Y22"/>
    </row>
    <row r="23" spans="1:25" ht="16"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v>20416</v>
      </c>
      <c r="T23" s="167"/>
      <c r="U23" s="167"/>
      <c r="V23" s="167"/>
      <c r="W23" s="167"/>
      <c r="X23" s="167">
        <v>8531372</v>
      </c>
      <c r="Y23"/>
    </row>
    <row r="24" spans="1:25" ht="16"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c r="X24" s="167">
        <v>4790961</v>
      </c>
      <c r="Y24"/>
    </row>
    <row r="25" spans="1:25" ht="16"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c r="X25" s="167">
        <v>8202146</v>
      </c>
      <c r="Y25"/>
    </row>
    <row r="26" spans="1:25" ht="16"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c r="X26" s="167">
        <v>9562831</v>
      </c>
      <c r="Y26"/>
    </row>
    <row r="27" spans="1:25" ht="16"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c r="X27" s="167">
        <v>3341145</v>
      </c>
      <c r="Y27"/>
    </row>
    <row r="28" spans="1:25" ht="16"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c r="X28" s="167">
        <v>9811463</v>
      </c>
      <c r="Y28"/>
    </row>
    <row r="29" spans="1:25" ht="16"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c r="X29" s="167">
        <v>55869</v>
      </c>
      <c r="Y29"/>
    </row>
    <row r="30" spans="1:25" ht="16"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c r="X30" s="167">
        <v>4793477</v>
      </c>
      <c r="Y30"/>
    </row>
    <row r="31" spans="1:25" ht="16"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c r="X31" s="167">
        <v>7331127</v>
      </c>
      <c r="Y31"/>
    </row>
    <row r="32" spans="1:25" ht="16"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c r="X32" s="167">
        <v>11025985</v>
      </c>
      <c r="Y32"/>
    </row>
    <row r="33" spans="1:25" ht="16"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c r="X33" s="167">
        <v>4654290</v>
      </c>
      <c r="Y33"/>
    </row>
    <row r="34" spans="1:25" ht="16"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c r="X34" s="167">
        <v>3342503</v>
      </c>
      <c r="Y34"/>
    </row>
    <row r="35" spans="1:25" ht="16"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c r="X35" s="167">
        <v>12034082</v>
      </c>
      <c r="Y35"/>
    </row>
    <row r="36" spans="1:25" ht="16"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c r="X36" s="167">
        <v>8994507</v>
      </c>
      <c r="Y36"/>
    </row>
    <row r="37" spans="1:25" ht="16"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c r="X37" s="167">
        <v>10492748</v>
      </c>
      <c r="Y37"/>
    </row>
    <row r="38" spans="1:25" ht="16"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c r="X38" s="167">
        <v>4217130</v>
      </c>
      <c r="Y38"/>
    </row>
    <row r="39" spans="1:25" ht="16"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c r="X39" s="167">
        <v>8974142</v>
      </c>
      <c r="Y39"/>
    </row>
    <row r="40" spans="1:25" ht="16"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c r="X40" s="167">
        <v>44000</v>
      </c>
      <c r="Y40"/>
    </row>
    <row r="41" spans="1:25" ht="16"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c r="X41" s="167">
        <v>9202404</v>
      </c>
      <c r="Y41"/>
    </row>
    <row r="42" spans="1:25" ht="16"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c r="X42" s="167">
        <v>9971384</v>
      </c>
      <c r="Y42"/>
    </row>
    <row r="43" spans="1:25" ht="16"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c r="X43" s="167">
        <v>12532615</v>
      </c>
      <c r="Y43"/>
    </row>
    <row r="44" spans="1:25" ht="16"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c r="X44" s="167">
        <v>5313358</v>
      </c>
      <c r="Y44"/>
    </row>
    <row r="45" spans="1:25" ht="16"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c r="X45" s="167">
        <v>42108</v>
      </c>
      <c r="Y45"/>
    </row>
    <row r="46" spans="1:25" ht="16"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c r="X46" s="167">
        <v>8046224</v>
      </c>
      <c r="Y46"/>
    </row>
    <row r="47" spans="1:25" ht="16"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c r="X47" s="167">
        <v>10871270</v>
      </c>
      <c r="Y47"/>
    </row>
    <row r="48" spans="1:25" ht="16"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c r="X48" s="167">
        <v>8130127</v>
      </c>
      <c r="Y48"/>
    </row>
    <row r="49" spans="1:25" ht="16"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c r="X49" s="167">
        <v>18243112</v>
      </c>
      <c r="Y49"/>
    </row>
    <row r="50" spans="1:25" ht="16"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c r="X50" s="167">
        <v>6140792</v>
      </c>
      <c r="Y50"/>
    </row>
    <row r="51" spans="1:25" ht="16"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c r="X51" s="167">
        <v>8718340</v>
      </c>
      <c r="Y51"/>
    </row>
    <row r="52" spans="1:25" ht="16"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c r="X52" s="167">
        <v>10196742</v>
      </c>
      <c r="Y52"/>
    </row>
    <row r="53" spans="1:25" ht="16"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c r="X53" s="167">
        <v>6263262</v>
      </c>
      <c r="Y53"/>
    </row>
    <row r="54" spans="1:25" ht="16"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v>17591</v>
      </c>
      <c r="T54" s="167"/>
      <c r="U54" s="167"/>
      <c r="V54" s="167"/>
      <c r="W54" s="167"/>
      <c r="X54" s="167">
        <v>6707438</v>
      </c>
      <c r="Y54"/>
    </row>
    <row r="55" spans="1:25" ht="16"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c r="X55" s="167">
        <v>4183295</v>
      </c>
      <c r="Y55"/>
    </row>
    <row r="56" spans="1:25" ht="16"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c r="X56" s="167">
        <v>9866505</v>
      </c>
      <c r="Y56"/>
    </row>
    <row r="57" spans="1:25" ht="16"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c r="X57" s="167">
        <v>9056094</v>
      </c>
      <c r="Y57"/>
    </row>
    <row r="58" spans="1:25" ht="16"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v>46728</v>
      </c>
      <c r="T58" s="167"/>
      <c r="U58" s="167"/>
      <c r="V58" s="167"/>
      <c r="W58" s="167"/>
      <c r="X58" s="167">
        <v>4789464</v>
      </c>
      <c r="Y58"/>
    </row>
    <row r="59" spans="1:25" ht="16"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v>6046</v>
      </c>
      <c r="T59" s="167"/>
      <c r="U59" s="167"/>
      <c r="V59" s="167"/>
      <c r="W59" s="167"/>
      <c r="X59" s="167">
        <v>2872959</v>
      </c>
      <c r="Y59"/>
    </row>
    <row r="60" spans="1:25" ht="16"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c r="X60" s="167">
        <v>4651217</v>
      </c>
      <c r="Y60"/>
    </row>
    <row r="61" spans="1:25" ht="16"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c r="X61" s="167">
        <v>8848867</v>
      </c>
      <c r="Y61"/>
    </row>
    <row r="62" spans="1:25" ht="16"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c r="X62" s="167">
        <v>12641403</v>
      </c>
      <c r="Y62"/>
    </row>
    <row r="63" spans="1:25" ht="16"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c r="X63" s="167">
        <v>8602337</v>
      </c>
      <c r="Y63"/>
    </row>
    <row r="64" spans="1:25" ht="16"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c r="X64" s="167">
        <v>3734723</v>
      </c>
      <c r="Y64"/>
    </row>
    <row r="65" spans="1:25" ht="16"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v>93456</v>
      </c>
      <c r="T65" s="167"/>
      <c r="U65" s="167"/>
      <c r="V65" s="167"/>
      <c r="W65" s="167"/>
      <c r="X65" s="167">
        <v>4949837</v>
      </c>
      <c r="Y65"/>
    </row>
    <row r="66" spans="1:25" ht="16"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c r="X66" s="167">
        <v>10357370</v>
      </c>
      <c r="Y66"/>
    </row>
    <row r="67" spans="1:25" ht="16"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c r="X67" s="167">
        <v>9908462</v>
      </c>
      <c r="Y67"/>
    </row>
    <row r="68" spans="1:25" ht="16"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v>93456</v>
      </c>
      <c r="T68" s="167"/>
      <c r="U68" s="167"/>
      <c r="V68" s="167"/>
      <c r="W68" s="167"/>
      <c r="X68" s="167">
        <v>7819500</v>
      </c>
      <c r="Y68"/>
    </row>
    <row r="69" spans="1:25" ht="16"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c r="X69" s="167">
        <v>7316441</v>
      </c>
      <c r="Y69"/>
    </row>
    <row r="70" spans="1:25" ht="16"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c r="X70" s="167">
        <v>80000</v>
      </c>
      <c r="Y70"/>
    </row>
    <row r="71" spans="1:25" ht="16"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v>32710</v>
      </c>
      <c r="T71" s="167"/>
      <c r="U71" s="167"/>
      <c r="V71" s="167"/>
      <c r="W71" s="167"/>
      <c r="X71" s="167">
        <v>7211118</v>
      </c>
      <c r="Y71"/>
    </row>
    <row r="72" spans="1:25" ht="16"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c r="X72" s="167">
        <v>9577711</v>
      </c>
      <c r="Y72"/>
    </row>
    <row r="73" spans="1:25" ht="16"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c r="X73" s="167">
        <v>12499514</v>
      </c>
      <c r="Y73"/>
    </row>
    <row r="74" spans="1:25" ht="16"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c r="X74" s="167">
        <v>7292085</v>
      </c>
      <c r="Y74"/>
    </row>
    <row r="75" spans="1:25" ht="16"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v>84436</v>
      </c>
      <c r="T75" s="167"/>
      <c r="U75" s="167"/>
      <c r="V75" s="167"/>
      <c r="W75" s="167"/>
      <c r="X75" s="167">
        <v>6603635</v>
      </c>
      <c r="Y75"/>
    </row>
    <row r="76" spans="1:25" ht="16"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c r="X76" s="167">
        <v>520000</v>
      </c>
      <c r="Y76"/>
    </row>
    <row r="77" spans="1:25" ht="16"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c r="X77" s="167">
        <v>400000</v>
      </c>
      <c r="Y77"/>
    </row>
    <row r="78" spans="1:25" ht="16"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v>69322</v>
      </c>
      <c r="T78" s="167"/>
      <c r="U78" s="167"/>
      <c r="V78" s="167"/>
      <c r="W78" s="167"/>
      <c r="X78" s="167">
        <v>6330900</v>
      </c>
      <c r="Y78"/>
    </row>
    <row r="79" spans="1:25" ht="16"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c r="X79" s="167">
        <v>12133945</v>
      </c>
      <c r="Y79"/>
    </row>
    <row r="80" spans="1:25" ht="16"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v>41910</v>
      </c>
      <c r="T80" s="167"/>
      <c r="U80" s="167"/>
      <c r="V80" s="167"/>
      <c r="W80" s="167"/>
      <c r="X80" s="167">
        <v>15017134</v>
      </c>
      <c r="Y80"/>
    </row>
    <row r="81" spans="1:25" ht="16"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v>39600</v>
      </c>
      <c r="T81" s="167"/>
      <c r="U81" s="167"/>
      <c r="V81" s="167"/>
      <c r="W81" s="167"/>
      <c r="X81" s="167">
        <v>6893481</v>
      </c>
      <c r="Y81"/>
    </row>
    <row r="82" spans="1:25" ht="16"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v>187235</v>
      </c>
      <c r="T82" s="167"/>
      <c r="U82" s="167"/>
      <c r="V82" s="167"/>
      <c r="W82" s="167"/>
      <c r="X82" s="167">
        <v>14317633</v>
      </c>
      <c r="Y82"/>
    </row>
    <row r="83" spans="1:25" ht="16"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c r="X83" s="167">
        <v>2564000</v>
      </c>
      <c r="Y83"/>
    </row>
    <row r="84" spans="1:25" ht="16"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c r="X84" s="167">
        <v>1804000</v>
      </c>
      <c r="Y84"/>
    </row>
    <row r="85" spans="1:25" ht="16"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c r="X85" s="167">
        <v>13617164</v>
      </c>
      <c r="Y85"/>
    </row>
    <row r="86" spans="1:25" ht="16"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c r="X86" s="167">
        <v>18831187</v>
      </c>
      <c r="Y86"/>
    </row>
    <row r="87" spans="1:25" ht="16"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v>43276</v>
      </c>
      <c r="T87" s="167"/>
      <c r="U87" s="167"/>
      <c r="V87" s="167"/>
      <c r="W87" s="167"/>
      <c r="X87" s="167">
        <v>18899532</v>
      </c>
      <c r="Y87"/>
    </row>
    <row r="88" spans="1:25" ht="16"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c r="X88" s="167">
        <v>14771312</v>
      </c>
      <c r="Y88"/>
    </row>
    <row r="89" spans="1:25" ht="16"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v>66746</v>
      </c>
      <c r="T89" s="167"/>
      <c r="U89" s="167"/>
      <c r="V89" s="167"/>
      <c r="W89" s="167"/>
      <c r="X89" s="167">
        <v>14362058</v>
      </c>
      <c r="Y89"/>
    </row>
    <row r="90" spans="1:25" ht="16"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c r="X90" s="167">
        <v>5644000</v>
      </c>
      <c r="Y90"/>
    </row>
    <row r="91" spans="1:25" ht="16"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c r="X91" s="167">
        <v>3264000</v>
      </c>
      <c r="Y91"/>
    </row>
    <row r="92" spans="1:25" ht="16"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v>39600</v>
      </c>
      <c r="T92" s="167"/>
      <c r="U92" s="167"/>
      <c r="V92" s="167"/>
      <c r="W92" s="167"/>
      <c r="X92" s="167">
        <v>19514207</v>
      </c>
      <c r="Y92"/>
    </row>
    <row r="93" spans="1:25" ht="16"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c r="X93" s="167">
        <v>27782471</v>
      </c>
      <c r="Y93"/>
    </row>
    <row r="94" spans="1:25" ht="16"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v>69696</v>
      </c>
      <c r="T94" s="167"/>
      <c r="U94" s="167"/>
      <c r="V94" s="167"/>
      <c r="W94" s="167"/>
      <c r="X94" s="167">
        <v>27063343</v>
      </c>
      <c r="Y94"/>
    </row>
    <row r="95" spans="1:25" ht="16"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c r="X95" s="167">
        <v>19667833</v>
      </c>
      <c r="Y95"/>
    </row>
    <row r="96" spans="1:25" ht="16"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v>299508</v>
      </c>
      <c r="T96" s="167"/>
      <c r="U96" s="167"/>
      <c r="V96" s="167"/>
      <c r="W96" s="167"/>
      <c r="X96" s="167">
        <v>19074824</v>
      </c>
      <c r="Y96"/>
    </row>
    <row r="97" spans="1:25" ht="16"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c r="X97" s="167">
        <v>7456000</v>
      </c>
      <c r="Y97"/>
    </row>
    <row r="98" spans="1:25" ht="16"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c r="X98" s="167">
        <v>5880000</v>
      </c>
      <c r="Y98"/>
    </row>
    <row r="99" spans="1:25" ht="16"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v>1760</v>
      </c>
      <c r="T99" s="167"/>
      <c r="U99" s="167"/>
      <c r="V99" s="167"/>
      <c r="W99" s="167"/>
      <c r="X99" s="167">
        <v>19862979</v>
      </c>
      <c r="Y99"/>
    </row>
    <row r="100" spans="1:25" ht="16"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c r="X100" s="167">
        <v>24602870</v>
      </c>
      <c r="Y100"/>
    </row>
    <row r="101" spans="1:25" ht="16"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c r="X101" s="167">
        <v>26762747</v>
      </c>
      <c r="Y101"/>
    </row>
    <row r="102" spans="1:25" ht="16"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v>49632</v>
      </c>
      <c r="T102" s="167"/>
      <c r="U102" s="167"/>
      <c r="V102" s="167"/>
      <c r="W102" s="167"/>
      <c r="X102" s="167">
        <v>17298221</v>
      </c>
      <c r="Y102"/>
    </row>
    <row r="103" spans="1:25" ht="16"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v>216643</v>
      </c>
      <c r="T103" s="167"/>
      <c r="U103" s="167"/>
      <c r="V103" s="167"/>
      <c r="W103" s="167"/>
      <c r="X103" s="167">
        <v>21322865</v>
      </c>
      <c r="Y103"/>
    </row>
    <row r="104" spans="1:25" ht="16"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c r="X104" s="167">
        <v>10068000</v>
      </c>
      <c r="Y104"/>
    </row>
    <row r="105" spans="1:25" ht="16"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c r="X105" s="167">
        <v>7332000</v>
      </c>
      <c r="Y105"/>
    </row>
    <row r="106" spans="1:25" ht="16"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v>1320000</v>
      </c>
      <c r="V106" s="167"/>
      <c r="W106" s="167"/>
      <c r="X106" s="167">
        <v>29800154</v>
      </c>
      <c r="Y106"/>
    </row>
    <row r="107" spans="1:25" ht="16"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v>1720000</v>
      </c>
      <c r="V107" s="167"/>
      <c r="W107" s="167"/>
      <c r="X107" s="167">
        <v>29400608</v>
      </c>
      <c r="Y107"/>
    </row>
    <row r="108" spans="1:25" ht="16"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v>1920000</v>
      </c>
      <c r="V108" s="167"/>
      <c r="W108" s="167"/>
      <c r="X108" s="167">
        <v>39467826</v>
      </c>
      <c r="Y108"/>
    </row>
    <row r="109" spans="1:25" ht="16"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v>2880000</v>
      </c>
      <c r="V109" s="167"/>
      <c r="W109" s="167"/>
      <c r="X109" s="167">
        <v>28883900</v>
      </c>
      <c r="Y109"/>
    </row>
    <row r="110" spans="1:25" ht="16"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v>1400000</v>
      </c>
      <c r="V110" s="167"/>
      <c r="W110" s="167"/>
      <c r="X110" s="167">
        <v>27667091</v>
      </c>
      <c r="Y110"/>
    </row>
    <row r="111" spans="1:25" ht="16"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v>720000</v>
      </c>
      <c r="V111" s="167"/>
      <c r="W111" s="167"/>
      <c r="X111" s="167">
        <v>15748000</v>
      </c>
      <c r="Y111"/>
    </row>
    <row r="112" spans="1:25" ht="16"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v>320000</v>
      </c>
      <c r="V112" s="167"/>
      <c r="W112" s="167"/>
      <c r="X112" s="167">
        <v>12480000</v>
      </c>
      <c r="Y112"/>
    </row>
    <row r="113" spans="1:25" ht="16"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v>3200000</v>
      </c>
      <c r="V113" s="167"/>
      <c r="W113" s="167"/>
      <c r="X113" s="167">
        <v>33790448</v>
      </c>
      <c r="Y113"/>
    </row>
    <row r="114" spans="1:25" ht="16"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v>3880000</v>
      </c>
      <c r="V114" s="167"/>
      <c r="W114" s="167"/>
      <c r="X114" s="167">
        <v>39696560</v>
      </c>
      <c r="Y114"/>
    </row>
    <row r="115" spans="1:25" ht="16"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v>4120350</v>
      </c>
      <c r="V115" s="167"/>
      <c r="W115" s="167"/>
      <c r="X115" s="167">
        <v>45221129</v>
      </c>
      <c r="Y115"/>
    </row>
    <row r="116" spans="1:25" ht="16"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v>4641075</v>
      </c>
      <c r="V116" s="167"/>
      <c r="W116" s="167"/>
      <c r="X116" s="167">
        <v>36220203</v>
      </c>
      <c r="Y116"/>
    </row>
    <row r="117" spans="1:25" ht="16"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v>5970375</v>
      </c>
      <c r="V117" s="167"/>
      <c r="W117" s="167"/>
      <c r="X117" s="167">
        <v>40260114</v>
      </c>
      <c r="Y117"/>
    </row>
    <row r="118" spans="1:25" ht="16"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v>4540300</v>
      </c>
      <c r="V118" s="167"/>
      <c r="W118" s="167"/>
      <c r="X118" s="167">
        <v>25196300</v>
      </c>
      <c r="Y118"/>
    </row>
    <row r="119" spans="1:25" ht="16"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v>3880000</v>
      </c>
      <c r="V119" s="167"/>
      <c r="W119" s="167"/>
      <c r="X119" s="167">
        <v>22396000</v>
      </c>
      <c r="Y119"/>
    </row>
    <row r="120" spans="1:25" ht="16"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v>4440000</v>
      </c>
      <c r="V120" s="167"/>
      <c r="W120" s="167"/>
      <c r="X120" s="167">
        <v>44350568</v>
      </c>
      <c r="Y120"/>
    </row>
    <row r="121" spans="1:25" ht="16"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v>5960000</v>
      </c>
      <c r="V121" s="167"/>
      <c r="W121" s="167"/>
      <c r="X121" s="167">
        <v>46922616</v>
      </c>
      <c r="Y121"/>
    </row>
    <row r="122" spans="1:25" ht="16"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v>3880000</v>
      </c>
      <c r="V122" s="167"/>
      <c r="W122" s="167"/>
      <c r="X122" s="167">
        <v>43116668</v>
      </c>
      <c r="Y122"/>
    </row>
    <row r="123" spans="1:25" ht="16"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v>40000</v>
      </c>
      <c r="U123" s="167">
        <v>4080000</v>
      </c>
      <c r="V123" s="167"/>
      <c r="W123" s="167"/>
      <c r="X123" s="167">
        <v>37770909</v>
      </c>
      <c r="Y123"/>
    </row>
    <row r="124" spans="1:25" ht="16"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v>40000</v>
      </c>
      <c r="U124" s="167">
        <v>4080000</v>
      </c>
      <c r="V124" s="167"/>
      <c r="W124" s="167"/>
      <c r="X124" s="167">
        <v>37201045</v>
      </c>
      <c r="Y124"/>
    </row>
    <row r="125" spans="1:25" ht="16"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v>3776550</v>
      </c>
      <c r="V125" s="167"/>
      <c r="W125" s="167"/>
      <c r="X125" s="167">
        <v>21291100</v>
      </c>
      <c r="Y125"/>
    </row>
    <row r="126" spans="1:25" ht="16"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v>80000</v>
      </c>
      <c r="U126" s="167">
        <v>2400000</v>
      </c>
      <c r="V126" s="167"/>
      <c r="W126" s="167"/>
      <c r="X126" s="167">
        <v>19088000</v>
      </c>
      <c r="Y126"/>
    </row>
    <row r="127" spans="1:25" ht="16"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v>80000</v>
      </c>
      <c r="U127" s="167">
        <v>1280000</v>
      </c>
      <c r="V127" s="167"/>
      <c r="W127" s="167"/>
      <c r="X127" s="167">
        <v>18874754</v>
      </c>
      <c r="Y127"/>
    </row>
    <row r="128" spans="1:25" ht="16"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v>80000</v>
      </c>
      <c r="U128" s="167">
        <v>4160000</v>
      </c>
      <c r="V128" s="167"/>
      <c r="W128" s="167"/>
      <c r="X128" s="167">
        <v>44525954</v>
      </c>
      <c r="Y128"/>
    </row>
    <row r="129" spans="1:25" ht="16"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v>80000</v>
      </c>
      <c r="U129" s="167">
        <v>3480000</v>
      </c>
      <c r="V129" s="167"/>
      <c r="W129" s="167"/>
      <c r="X129" s="167">
        <v>38259014</v>
      </c>
      <c r="Y129"/>
    </row>
    <row r="130" spans="1:25" ht="16"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v>240000</v>
      </c>
      <c r="U130" s="167">
        <v>3360000</v>
      </c>
      <c r="V130" s="167"/>
      <c r="W130" s="167"/>
      <c r="X130" s="167">
        <v>46049214</v>
      </c>
      <c r="Y130"/>
    </row>
    <row r="131" spans="1:25" ht="16"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v>160000</v>
      </c>
      <c r="U131" s="167">
        <v>4920000</v>
      </c>
      <c r="V131" s="167"/>
      <c r="W131" s="167"/>
      <c r="X131" s="167">
        <v>36271797</v>
      </c>
      <c r="Y131"/>
    </row>
    <row r="132" spans="1:25" ht="16"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v>40000</v>
      </c>
      <c r="U132" s="167">
        <v>4280000</v>
      </c>
      <c r="V132" s="167"/>
      <c r="W132" s="167"/>
      <c r="X132" s="167">
        <v>22740475</v>
      </c>
      <c r="Y132"/>
    </row>
    <row r="133" spans="1:25" ht="16"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v>160000</v>
      </c>
      <c r="U133" s="167">
        <v>3400000</v>
      </c>
      <c r="V133" s="167"/>
      <c r="W133" s="167"/>
      <c r="X133" s="167">
        <v>17452000</v>
      </c>
      <c r="Y133"/>
    </row>
    <row r="134" spans="1:25" ht="16"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v>280000</v>
      </c>
      <c r="U134" s="167">
        <v>3520000</v>
      </c>
      <c r="V134" s="167"/>
      <c r="W134" s="167"/>
      <c r="X134" s="167">
        <v>40741887</v>
      </c>
      <c r="Y134"/>
    </row>
    <row r="135" spans="1:25" ht="16"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v>320000</v>
      </c>
      <c r="U135" s="167">
        <v>4160000</v>
      </c>
      <c r="V135" s="167"/>
      <c r="W135" s="167"/>
      <c r="X135" s="167">
        <v>53128298</v>
      </c>
      <c r="Y135"/>
    </row>
    <row r="136" spans="1:25" ht="16"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v>320000</v>
      </c>
      <c r="U136" s="167">
        <v>3880000</v>
      </c>
      <c r="V136" s="167"/>
      <c r="W136" s="167"/>
      <c r="X136" s="167">
        <v>41507053</v>
      </c>
      <c r="Y136"/>
    </row>
    <row r="137" spans="1:25" ht="16"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v>280000</v>
      </c>
      <c r="U137" s="167">
        <v>3400000</v>
      </c>
      <c r="V137" s="167"/>
      <c r="W137" s="167"/>
      <c r="X137" s="167">
        <v>52564702</v>
      </c>
      <c r="Y137"/>
    </row>
    <row r="138" spans="1:25" ht="16"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v>480000</v>
      </c>
      <c r="U138" s="167">
        <v>2960000</v>
      </c>
      <c r="V138" s="167"/>
      <c r="W138" s="167"/>
      <c r="X138" s="167">
        <v>38549822</v>
      </c>
      <c r="Y138"/>
    </row>
    <row r="139" spans="1:25" ht="16"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v>680000</v>
      </c>
      <c r="U139" s="167">
        <v>2600000</v>
      </c>
      <c r="V139" s="167"/>
      <c r="W139" s="167"/>
      <c r="X139" s="167">
        <v>26476725</v>
      </c>
      <c r="Y139"/>
    </row>
    <row r="140" spans="1:25" ht="16"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v>440000</v>
      </c>
      <c r="U140" s="167">
        <v>2240000</v>
      </c>
      <c r="V140" s="167"/>
      <c r="W140" s="167"/>
      <c r="X140" s="167">
        <v>18320000</v>
      </c>
      <c r="Y140"/>
    </row>
    <row r="141" spans="1:25" ht="16"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v>640000</v>
      </c>
      <c r="U141" s="167">
        <v>4000000</v>
      </c>
      <c r="V141" s="167"/>
      <c r="W141" s="167"/>
      <c r="X141" s="167">
        <v>49245024</v>
      </c>
      <c r="Y141"/>
    </row>
    <row r="142" spans="1:25" ht="16"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v>600000</v>
      </c>
      <c r="U142" s="167">
        <v>3320000</v>
      </c>
      <c r="V142" s="167"/>
      <c r="W142" s="167"/>
      <c r="X142" s="167">
        <v>46363671</v>
      </c>
      <c r="Y142"/>
    </row>
    <row r="143" spans="1:25" ht="16"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v>600000</v>
      </c>
      <c r="U143" s="167">
        <v>2680000</v>
      </c>
      <c r="V143" s="167"/>
      <c r="W143" s="167"/>
      <c r="X143" s="167">
        <v>50580872</v>
      </c>
      <c r="Y143"/>
    </row>
    <row r="144" spans="1:25" ht="16"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v>720000</v>
      </c>
      <c r="U144" s="167">
        <v>3382350</v>
      </c>
      <c r="V144" s="167"/>
      <c r="W144" s="167"/>
      <c r="X144" s="167">
        <v>46924848</v>
      </c>
      <c r="Y144"/>
    </row>
    <row r="145" spans="1:25" ht="16"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v>840000</v>
      </c>
      <c r="U145" s="167">
        <v>4153950</v>
      </c>
      <c r="V145" s="167"/>
      <c r="W145" s="167"/>
      <c r="X145" s="167">
        <v>49729679</v>
      </c>
      <c r="Y145"/>
    </row>
    <row r="146" spans="1:25" ht="16"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v>1040000</v>
      </c>
      <c r="U146" s="167">
        <v>4171100</v>
      </c>
      <c r="V146" s="167"/>
      <c r="W146" s="167"/>
      <c r="X146" s="167">
        <v>41864705</v>
      </c>
      <c r="Y146"/>
    </row>
    <row r="147" spans="1:25" ht="16"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v>1200000</v>
      </c>
      <c r="U147" s="167">
        <v>2440000</v>
      </c>
      <c r="V147" s="167"/>
      <c r="W147" s="167"/>
      <c r="X147" s="167">
        <v>24229875</v>
      </c>
      <c r="Y147"/>
    </row>
    <row r="148" spans="1:25" ht="16"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v>1800000</v>
      </c>
      <c r="U148" s="167">
        <v>4380050</v>
      </c>
      <c r="V148" s="167"/>
      <c r="W148" s="167"/>
      <c r="X148" s="167">
        <v>55148679</v>
      </c>
      <c r="Y148"/>
    </row>
    <row r="149" spans="1:25" ht="16"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v>2440000</v>
      </c>
      <c r="U149" s="167">
        <v>3400000</v>
      </c>
      <c r="V149" s="167"/>
      <c r="W149" s="167"/>
      <c r="X149" s="167">
        <v>59879270</v>
      </c>
      <c r="Y149"/>
    </row>
    <row r="150" spans="1:25" ht="16"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v>2240000</v>
      </c>
      <c r="U150" s="167">
        <v>4200000</v>
      </c>
      <c r="V150" s="167"/>
      <c r="W150" s="167"/>
      <c r="X150" s="167">
        <v>47831553</v>
      </c>
      <c r="Y150"/>
    </row>
    <row r="151" spans="1:25" ht="16"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v>2440000</v>
      </c>
      <c r="U151" s="167">
        <v>1266925</v>
      </c>
      <c r="V151" s="167"/>
      <c r="W151" s="167"/>
      <c r="X151" s="167">
        <v>53508094</v>
      </c>
      <c r="Y151"/>
    </row>
    <row r="152" spans="1:25" ht="16"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v>2920000</v>
      </c>
      <c r="U152" s="167">
        <v>1584400</v>
      </c>
      <c r="V152" s="167"/>
      <c r="W152" s="167"/>
      <c r="X152" s="167">
        <v>54759700</v>
      </c>
      <c r="Y152"/>
    </row>
    <row r="153" spans="1:25" ht="16"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v>3000000</v>
      </c>
      <c r="U153" s="167">
        <v>2739200</v>
      </c>
      <c r="V153" s="167"/>
      <c r="W153" s="167"/>
      <c r="X153" s="167">
        <v>48312720</v>
      </c>
      <c r="Y153"/>
    </row>
    <row r="154" spans="1:25" ht="16"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v>3080000</v>
      </c>
      <c r="U154" s="167">
        <v>2400000</v>
      </c>
      <c r="V154" s="167"/>
      <c r="W154" s="167"/>
      <c r="X154" s="167">
        <v>35275740</v>
      </c>
      <c r="Y154"/>
    </row>
    <row r="155" spans="1:25" ht="16"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v>3600000</v>
      </c>
      <c r="U155" s="167">
        <v>3497625</v>
      </c>
      <c r="V155" s="167"/>
      <c r="W155" s="167"/>
      <c r="X155" s="167">
        <v>64606950</v>
      </c>
      <c r="Y155"/>
    </row>
    <row r="156" spans="1:25" ht="16"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v>4200000</v>
      </c>
      <c r="U156" s="167">
        <v>3396125</v>
      </c>
      <c r="V156" s="167"/>
      <c r="W156" s="167"/>
      <c r="X156" s="167">
        <v>63849272</v>
      </c>
      <c r="Y156"/>
    </row>
    <row r="157" spans="1:25" ht="16"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v>3360000</v>
      </c>
      <c r="U157" s="167">
        <v>2961325</v>
      </c>
      <c r="V157" s="167"/>
      <c r="W157" s="167"/>
      <c r="X157" s="167">
        <v>61683764</v>
      </c>
      <c r="Y157"/>
    </row>
    <row r="158" spans="1:25" ht="16"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v>3600000</v>
      </c>
      <c r="U158" s="167">
        <v>2809050</v>
      </c>
      <c r="V158" s="167"/>
      <c r="W158" s="167"/>
      <c r="X158" s="167">
        <v>66811824</v>
      </c>
      <c r="Y158"/>
    </row>
    <row r="159" spans="1:25" ht="16"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v>3240000</v>
      </c>
      <c r="U159" s="167">
        <v>3661725</v>
      </c>
      <c r="V159" s="167"/>
      <c r="W159" s="167"/>
      <c r="X159" s="167">
        <v>58295142</v>
      </c>
      <c r="Y159"/>
    </row>
    <row r="160" spans="1:25" ht="16"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v>3600000</v>
      </c>
      <c r="U160" s="167">
        <v>3945600</v>
      </c>
      <c r="V160" s="167"/>
      <c r="W160" s="167"/>
      <c r="X160" s="167">
        <v>49970365</v>
      </c>
      <c r="Y160"/>
    </row>
    <row r="161" spans="1:25" ht="16"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v>3240000</v>
      </c>
      <c r="U161" s="167">
        <v>3759750</v>
      </c>
      <c r="V161" s="167"/>
      <c r="W161" s="167"/>
      <c r="X161" s="167">
        <v>29759750</v>
      </c>
      <c r="Y161"/>
    </row>
    <row r="162" spans="1:25" ht="16"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v>2880000</v>
      </c>
      <c r="U162" s="167">
        <v>2982100</v>
      </c>
      <c r="V162" s="167"/>
      <c r="W162" s="167"/>
      <c r="X162" s="167">
        <v>48729503</v>
      </c>
      <c r="Y162"/>
    </row>
    <row r="163" spans="1:25" ht="16"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v>2880000</v>
      </c>
      <c r="U163" s="167">
        <v>2320000</v>
      </c>
      <c r="V163" s="167"/>
      <c r="W163" s="167"/>
      <c r="X163" s="167">
        <v>46651555</v>
      </c>
      <c r="Y163"/>
    </row>
    <row r="164" spans="1:25" ht="16"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v>3280000</v>
      </c>
      <c r="U164" s="167">
        <v>143550</v>
      </c>
      <c r="V164" s="167"/>
      <c r="W164" s="167"/>
      <c r="X164" s="167">
        <v>43458627</v>
      </c>
      <c r="Y164"/>
    </row>
    <row r="165" spans="1:25" ht="16"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v>1640000</v>
      </c>
      <c r="U165" s="167">
        <v>1640000</v>
      </c>
      <c r="V165" s="167"/>
      <c r="W165" s="167"/>
      <c r="X165" s="167">
        <v>20774139</v>
      </c>
      <c r="Y165"/>
    </row>
    <row r="166" spans="1:25" ht="16"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v>2680000</v>
      </c>
      <c r="U166" s="167">
        <v>2102225</v>
      </c>
      <c r="V166" s="167"/>
      <c r="W166" s="167"/>
      <c r="X166" s="167">
        <v>40492988</v>
      </c>
      <c r="Y166"/>
    </row>
    <row r="167" spans="1:25" ht="16"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v>3120000</v>
      </c>
      <c r="U167" s="167">
        <v>1738600</v>
      </c>
      <c r="V167" s="167"/>
      <c r="W167" s="167"/>
      <c r="X167" s="167">
        <v>33650475</v>
      </c>
      <c r="Y167"/>
    </row>
    <row r="168" spans="1:25" ht="16"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v>1960000</v>
      </c>
      <c r="U168" s="167">
        <v>778725</v>
      </c>
      <c r="V168" s="167"/>
      <c r="W168" s="167"/>
      <c r="X168" s="167">
        <v>16787700</v>
      </c>
      <c r="Y168"/>
    </row>
    <row r="169" spans="1:25" ht="16"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v>2560000</v>
      </c>
      <c r="U169" s="167">
        <v>1645425</v>
      </c>
      <c r="V169" s="167"/>
      <c r="W169" s="167"/>
      <c r="X169" s="167">
        <v>40409028</v>
      </c>
      <c r="Y169"/>
    </row>
    <row r="170" spans="1:25" ht="16"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v>1560000</v>
      </c>
      <c r="U170" s="167">
        <v>2232375</v>
      </c>
      <c r="V170" s="167"/>
      <c r="W170" s="167"/>
      <c r="X170" s="167">
        <v>39065477</v>
      </c>
      <c r="Y170"/>
    </row>
    <row r="171" spans="1:25" ht="16"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v>1240000</v>
      </c>
      <c r="U171" s="167">
        <v>2191400</v>
      </c>
      <c r="V171" s="167"/>
      <c r="W171" s="167"/>
      <c r="X171" s="167">
        <v>42869987</v>
      </c>
      <c r="Y171"/>
    </row>
    <row r="172" spans="1:25" ht="16"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v>1640000</v>
      </c>
      <c r="U172" s="167">
        <v>1788500</v>
      </c>
      <c r="V172" s="167"/>
      <c r="W172" s="167"/>
      <c r="X172" s="167">
        <v>43437473</v>
      </c>
      <c r="Y172"/>
    </row>
    <row r="173" spans="1:25" ht="16"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v>1520000</v>
      </c>
      <c r="U173" s="167">
        <v>1124950</v>
      </c>
      <c r="V173" s="167"/>
      <c r="W173" s="167"/>
      <c r="X173" s="167">
        <v>32853778</v>
      </c>
      <c r="Y173"/>
    </row>
    <row r="174" spans="1:25" ht="16"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v>1280000</v>
      </c>
      <c r="U174" s="167">
        <v>1165675</v>
      </c>
      <c r="V174" s="167"/>
      <c r="W174" s="167"/>
      <c r="X174" s="167">
        <v>29847575</v>
      </c>
      <c r="Y174"/>
    </row>
    <row r="175" spans="1:25" ht="16"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v>980000</v>
      </c>
      <c r="U175" s="167">
        <v>400000</v>
      </c>
      <c r="V175" s="167"/>
      <c r="W175" s="167"/>
      <c r="X175" s="167">
        <v>15388600</v>
      </c>
      <c r="Y175"/>
    </row>
    <row r="176" spans="1:25" ht="16"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v>920000</v>
      </c>
      <c r="U176" s="167">
        <v>1962400</v>
      </c>
      <c r="V176" s="167"/>
      <c r="W176" s="167"/>
      <c r="X176" s="167">
        <v>34729668</v>
      </c>
      <c r="Y176"/>
    </row>
    <row r="177" spans="1:25" ht="16"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v>1240000</v>
      </c>
      <c r="U177" s="167">
        <v>1446875</v>
      </c>
      <c r="V177" s="167"/>
      <c r="W177" s="167"/>
      <c r="X177" s="167">
        <v>36647458</v>
      </c>
      <c r="Y177"/>
    </row>
    <row r="178" spans="1:25" ht="16"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v>1160000</v>
      </c>
      <c r="U178" s="167">
        <v>1360000</v>
      </c>
      <c r="V178" s="167"/>
      <c r="W178" s="167"/>
      <c r="X178" s="167">
        <v>40098693</v>
      </c>
      <c r="Y178"/>
    </row>
    <row r="179" spans="1:25" ht="16"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v>1200000</v>
      </c>
      <c r="U179" s="167">
        <v>1200000</v>
      </c>
      <c r="V179" s="167"/>
      <c r="W179" s="167"/>
      <c r="X179" s="167">
        <v>39533021</v>
      </c>
      <c r="Y179"/>
    </row>
    <row r="180" spans="1:25" ht="16"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v>720000</v>
      </c>
      <c r="U180" s="167">
        <v>680000</v>
      </c>
      <c r="V180" s="167"/>
      <c r="W180" s="167"/>
      <c r="X180" s="167">
        <v>30364619</v>
      </c>
      <c r="Y180"/>
    </row>
    <row r="181" spans="1:25" ht="16"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v>800000</v>
      </c>
      <c r="U181" s="167">
        <v>732200</v>
      </c>
      <c r="V181" s="167"/>
      <c r="W181" s="167"/>
      <c r="X181" s="167">
        <v>22044200</v>
      </c>
      <c r="Y181"/>
    </row>
    <row r="182" spans="1:25" ht="16"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v>320000</v>
      </c>
      <c r="U182" s="167">
        <v>120000</v>
      </c>
      <c r="V182" s="167"/>
      <c r="W182" s="167"/>
      <c r="X182" s="167">
        <v>16028000</v>
      </c>
      <c r="Y182"/>
    </row>
    <row r="183" spans="1:25" ht="16"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v>760000</v>
      </c>
      <c r="U183" s="167">
        <v>402400</v>
      </c>
      <c r="V183" s="167"/>
      <c r="W183" s="167"/>
      <c r="X183" s="167">
        <v>37069724</v>
      </c>
      <c r="Y183"/>
    </row>
    <row r="184" spans="1:25" ht="16"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v>640000</v>
      </c>
      <c r="U184" s="167">
        <v>529525</v>
      </c>
      <c r="V184" s="167"/>
      <c r="W184" s="167"/>
      <c r="X184" s="167">
        <v>38883510</v>
      </c>
      <c r="Y184"/>
    </row>
    <row r="185" spans="1:25" ht="16"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v>680000</v>
      </c>
      <c r="U185" s="167">
        <v>800000</v>
      </c>
      <c r="V185" s="167"/>
      <c r="W185" s="167"/>
      <c r="X185" s="167">
        <v>38541871</v>
      </c>
      <c r="Y185"/>
    </row>
    <row r="186" spans="1:25" ht="16"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v>520000</v>
      </c>
      <c r="U186" s="167">
        <v>1120000</v>
      </c>
      <c r="V186" s="167"/>
      <c r="W186" s="167"/>
      <c r="X186" s="167">
        <v>35462361</v>
      </c>
      <c r="Y186"/>
    </row>
    <row r="187" spans="1:25" ht="16"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v>360000</v>
      </c>
      <c r="U187" s="167">
        <v>880000</v>
      </c>
      <c r="V187" s="167"/>
      <c r="W187" s="167"/>
      <c r="X187" s="167">
        <v>34194052</v>
      </c>
      <c r="Y187"/>
    </row>
    <row r="188" spans="1:25" ht="16"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v>560000</v>
      </c>
      <c r="U188" s="167">
        <v>1000000</v>
      </c>
      <c r="V188" s="167"/>
      <c r="W188" s="167"/>
      <c r="X188" s="167">
        <v>30347500</v>
      </c>
      <c r="Y188"/>
    </row>
    <row r="189" spans="1:25" ht="16"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v>120000</v>
      </c>
      <c r="U189" s="167">
        <v>720000</v>
      </c>
      <c r="V189" s="167"/>
      <c r="W189" s="167"/>
      <c r="X189" s="167">
        <v>18896000</v>
      </c>
      <c r="Y189"/>
    </row>
    <row r="190" spans="1:25" ht="16"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v>360000</v>
      </c>
      <c r="U190" s="167">
        <v>833350</v>
      </c>
      <c r="V190" s="167"/>
      <c r="W190" s="167"/>
      <c r="X190" s="167">
        <v>32769234</v>
      </c>
      <c r="Y190"/>
    </row>
    <row r="191" spans="1:25" ht="16"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v>480000</v>
      </c>
      <c r="U191" s="167">
        <v>680000</v>
      </c>
      <c r="V191" s="167"/>
      <c r="W191" s="167"/>
      <c r="X191" s="167">
        <v>35471193</v>
      </c>
      <c r="Y191"/>
    </row>
    <row r="192" spans="1:25" ht="16"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v>440000</v>
      </c>
      <c r="U192" s="167">
        <v>680000</v>
      </c>
      <c r="V192" s="167"/>
      <c r="W192" s="167"/>
      <c r="X192" s="167">
        <v>34511483</v>
      </c>
      <c r="Y192"/>
    </row>
    <row r="193" spans="1:25" ht="16"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v>320000</v>
      </c>
      <c r="U193" s="167">
        <v>480000</v>
      </c>
      <c r="V193" s="167"/>
      <c r="W193" s="167"/>
      <c r="X193" s="167">
        <v>31429930</v>
      </c>
      <c r="Y193"/>
    </row>
    <row r="194" spans="1:25" ht="16"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v>280000</v>
      </c>
      <c r="U194" s="167">
        <v>1640000</v>
      </c>
      <c r="V194" s="167"/>
      <c r="W194" s="167"/>
      <c r="X194" s="167">
        <v>28472696</v>
      </c>
      <c r="Y194"/>
    </row>
    <row r="195" spans="1:25" ht="16"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v>280000</v>
      </c>
      <c r="U195" s="167">
        <v>1480000</v>
      </c>
      <c r="V195" s="167">
        <v>120000</v>
      </c>
      <c r="W195" s="167"/>
      <c r="X195" s="167">
        <v>23980000</v>
      </c>
      <c r="Y195"/>
    </row>
    <row r="196" spans="1:25" ht="16"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v>280000</v>
      </c>
      <c r="U196" s="167">
        <v>1320000</v>
      </c>
      <c r="V196" s="167">
        <v>120000</v>
      </c>
      <c r="W196" s="167"/>
      <c r="X196" s="167">
        <v>18720000</v>
      </c>
      <c r="Y196"/>
    </row>
    <row r="197" spans="1:25" ht="16"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v>280000</v>
      </c>
      <c r="U197" s="167">
        <v>1320000</v>
      </c>
      <c r="V197" s="167">
        <v>320000</v>
      </c>
      <c r="W197" s="167"/>
      <c r="X197" s="167">
        <v>37182867</v>
      </c>
      <c r="Y197"/>
    </row>
    <row r="198" spans="1:25" ht="16"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v>120000</v>
      </c>
      <c r="U198" s="167">
        <v>1360000</v>
      </c>
      <c r="V198" s="167">
        <v>440000</v>
      </c>
      <c r="W198" s="167"/>
      <c r="X198" s="167">
        <v>32271377</v>
      </c>
      <c r="Y198"/>
    </row>
    <row r="199" spans="1:25" ht="16"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v>160000</v>
      </c>
      <c r="U199" s="167">
        <v>1920000</v>
      </c>
      <c r="V199" s="167">
        <v>400000</v>
      </c>
      <c r="W199" s="167"/>
      <c r="X199" s="167">
        <v>31263515</v>
      </c>
      <c r="Y199"/>
    </row>
    <row r="200" spans="1:25" ht="16"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v>200000</v>
      </c>
      <c r="U200" s="167">
        <v>2280000</v>
      </c>
      <c r="V200" s="167">
        <v>360000</v>
      </c>
      <c r="W200" s="167"/>
      <c r="X200" s="167">
        <v>23256565</v>
      </c>
      <c r="Y200"/>
    </row>
    <row r="201" spans="1:25" ht="16"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v>200000</v>
      </c>
      <c r="U201" s="167">
        <v>1520000</v>
      </c>
      <c r="V201" s="167">
        <v>360000</v>
      </c>
      <c r="W201" s="167"/>
      <c r="X201" s="167">
        <v>25247671</v>
      </c>
      <c r="Y201"/>
    </row>
    <row r="202" spans="1:25" ht="16"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v>240000</v>
      </c>
      <c r="U202" s="167">
        <v>1920000</v>
      </c>
      <c r="V202" s="167">
        <v>400000</v>
      </c>
      <c r="W202" s="167"/>
      <c r="X202" s="167">
        <v>20711300</v>
      </c>
      <c r="Y202"/>
    </row>
    <row r="203" spans="1:25" ht="16"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v>1440000</v>
      </c>
      <c r="V203" s="167">
        <v>560000</v>
      </c>
      <c r="W203" s="167"/>
      <c r="X203" s="167">
        <v>13960000</v>
      </c>
      <c r="Y203"/>
    </row>
    <row r="204" spans="1:25" ht="16"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v>280000</v>
      </c>
      <c r="U204" s="167">
        <v>1880000</v>
      </c>
      <c r="V204" s="167">
        <v>560000</v>
      </c>
      <c r="W204" s="167"/>
      <c r="X204" s="167">
        <v>28589269</v>
      </c>
      <c r="Y204"/>
    </row>
    <row r="205" spans="1:25" ht="16"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v>1400000</v>
      </c>
      <c r="V205" s="167">
        <v>400000</v>
      </c>
      <c r="W205" s="167"/>
      <c r="X205" s="167">
        <v>26815391</v>
      </c>
      <c r="Y205"/>
    </row>
    <row r="206" spans="1:25" ht="16"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v>1520000</v>
      </c>
      <c r="V206" s="167">
        <v>320000</v>
      </c>
      <c r="W206" s="167"/>
      <c r="X206" s="167">
        <v>28077499</v>
      </c>
      <c r="Y206"/>
    </row>
    <row r="207" spans="1:25" ht="16"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v>1600000</v>
      </c>
      <c r="V207" s="167">
        <v>280000</v>
      </c>
      <c r="W207" s="167"/>
      <c r="X207" s="167">
        <v>32362978</v>
      </c>
      <c r="Y207"/>
    </row>
    <row r="208" spans="1:25" ht="16"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v>2800000</v>
      </c>
      <c r="V208" s="167">
        <v>400000</v>
      </c>
      <c r="W208" s="167"/>
      <c r="X208" s="167">
        <v>31179247</v>
      </c>
      <c r="Y208"/>
    </row>
    <row r="209" spans="1:25" ht="16"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v>1800000</v>
      </c>
      <c r="V209" s="167">
        <v>640000</v>
      </c>
      <c r="W209" s="167"/>
      <c r="X209" s="167">
        <v>25390000</v>
      </c>
      <c r="Y209"/>
    </row>
    <row r="210" spans="1:25" ht="16"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v>1240000</v>
      </c>
      <c r="V210" s="167">
        <v>200000</v>
      </c>
      <c r="W210" s="167"/>
      <c r="X210" s="167">
        <v>14160000</v>
      </c>
      <c r="Y210"/>
    </row>
    <row r="211" spans="1:25" ht="16"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v>2000000</v>
      </c>
      <c r="V211" s="167">
        <v>480000</v>
      </c>
      <c r="W211" s="167"/>
      <c r="X211" s="167">
        <v>26772884</v>
      </c>
      <c r="Y211"/>
    </row>
    <row r="212" spans="1:25" ht="16"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v>2040000</v>
      </c>
      <c r="V212" s="167">
        <v>400000</v>
      </c>
      <c r="W212" s="167"/>
      <c r="X212" s="167">
        <v>30314644</v>
      </c>
      <c r="Y212"/>
    </row>
    <row r="213" spans="1:25" ht="16"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v>1800000</v>
      </c>
      <c r="V213" s="167">
        <v>600000</v>
      </c>
      <c r="W213" s="167"/>
      <c r="X213" s="167">
        <v>31881754</v>
      </c>
      <c r="Y213"/>
    </row>
    <row r="214" spans="1:25" ht="16"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v>1760000</v>
      </c>
      <c r="V214" s="167">
        <v>480000</v>
      </c>
      <c r="W214" s="167"/>
      <c r="X214" s="167">
        <v>28173784</v>
      </c>
      <c r="Y214"/>
    </row>
    <row r="215" spans="1:25" ht="16"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v>2360000</v>
      </c>
      <c r="V215" s="167">
        <v>560000</v>
      </c>
      <c r="W215" s="167"/>
      <c r="X215" s="167">
        <v>33181178</v>
      </c>
      <c r="Y215"/>
    </row>
    <row r="216" spans="1:25" ht="16"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v>2680000</v>
      </c>
      <c r="V216" s="167">
        <v>560000</v>
      </c>
      <c r="W216" s="167"/>
      <c r="X216" s="167">
        <v>27134625</v>
      </c>
      <c r="Y216"/>
    </row>
    <row r="217" spans="1:25" ht="16"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v>1040000</v>
      </c>
      <c r="V217" s="167">
        <v>520000</v>
      </c>
      <c r="W217" s="167"/>
      <c r="X217" s="167">
        <v>14760000</v>
      </c>
      <c r="Y217"/>
    </row>
    <row r="218" spans="1:25" ht="16"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v>1880000</v>
      </c>
      <c r="V218" s="167">
        <v>480000</v>
      </c>
      <c r="W218" s="167"/>
      <c r="X218" s="167">
        <v>32476091</v>
      </c>
      <c r="Y218"/>
    </row>
    <row r="219" spans="1:25" ht="16"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v>1760000</v>
      </c>
      <c r="V219" s="167">
        <v>440000</v>
      </c>
      <c r="W219" s="167"/>
      <c r="X219" s="167">
        <v>32437990</v>
      </c>
      <c r="Y219"/>
    </row>
    <row r="220" spans="1:25" ht="16"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v>1920000</v>
      </c>
      <c r="V220" s="167">
        <v>560000</v>
      </c>
      <c r="W220" s="167"/>
      <c r="X220" s="167">
        <v>33499738</v>
      </c>
      <c r="Y220"/>
    </row>
    <row r="221" spans="1:25" ht="16"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v>1880000</v>
      </c>
      <c r="V221" s="167">
        <v>520000</v>
      </c>
      <c r="W221" s="167"/>
      <c r="X221" s="167">
        <v>31130153</v>
      </c>
      <c r="Y221"/>
    </row>
    <row r="222" spans="1:25" ht="16"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v>1040000</v>
      </c>
      <c r="V222" s="167">
        <v>200000</v>
      </c>
      <c r="W222" s="167"/>
      <c r="X222" s="167">
        <v>17596779</v>
      </c>
      <c r="Y222"/>
    </row>
    <row r="223" spans="1:25" ht="16"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v>440000</v>
      </c>
      <c r="V223" s="167">
        <v>240000</v>
      </c>
      <c r="W223" s="167"/>
      <c r="X223" s="167">
        <v>12319500</v>
      </c>
      <c r="Y223"/>
    </row>
    <row r="224" spans="1:25" ht="16"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v>440000</v>
      </c>
      <c r="V224" s="167">
        <v>120000</v>
      </c>
      <c r="W224" s="167"/>
      <c r="X224" s="167">
        <v>7800000</v>
      </c>
      <c r="Y224"/>
    </row>
    <row r="225" spans="1:25" ht="16"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v>80000</v>
      </c>
      <c r="V225" s="167">
        <v>80000</v>
      </c>
      <c r="W225" s="167"/>
      <c r="X225" s="167">
        <v>9999750</v>
      </c>
      <c r="Y225"/>
    </row>
    <row r="226" spans="1:25" ht="16"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v>120000</v>
      </c>
      <c r="V226" s="167"/>
      <c r="W226" s="167"/>
      <c r="X226" s="167">
        <v>13441858</v>
      </c>
      <c r="Y226"/>
    </row>
    <row r="227" spans="1:25" ht="16"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v>800000</v>
      </c>
      <c r="V227" s="167"/>
      <c r="W227" s="167"/>
      <c r="X227" s="167">
        <v>17625420</v>
      </c>
      <c r="Y227"/>
    </row>
    <row r="228" spans="1:25" ht="16"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v>920000</v>
      </c>
      <c r="V228" s="167"/>
      <c r="W228" s="167"/>
      <c r="X228" s="167">
        <v>16132875</v>
      </c>
      <c r="Y228"/>
    </row>
    <row r="229" spans="1:25" ht="16"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v>720000</v>
      </c>
      <c r="V229" s="167"/>
      <c r="W229" s="167"/>
      <c r="X229" s="167">
        <v>14756504</v>
      </c>
      <c r="Y229"/>
    </row>
    <row r="230" spans="1:25" ht="16"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v>720000</v>
      </c>
      <c r="V230" s="167">
        <v>680000</v>
      </c>
      <c r="W230" s="167"/>
      <c r="X230" s="167">
        <v>11192500</v>
      </c>
      <c r="Y230"/>
    </row>
    <row r="231" spans="1:25" ht="16"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v>80000</v>
      </c>
      <c r="V231" s="167"/>
      <c r="W231" s="167"/>
      <c r="X231" s="167">
        <v>4000000</v>
      </c>
      <c r="Y231"/>
    </row>
    <row r="232" spans="1:25" ht="16"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v>600000</v>
      </c>
      <c r="V232" s="167">
        <v>160000</v>
      </c>
      <c r="W232" s="167"/>
      <c r="X232" s="167">
        <v>14850677</v>
      </c>
      <c r="Y232"/>
    </row>
    <row r="233" spans="1:25" ht="16"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v>880000</v>
      </c>
      <c r="V233" s="167">
        <v>160000</v>
      </c>
      <c r="W233" s="167"/>
      <c r="X233" s="167">
        <v>15815354</v>
      </c>
      <c r="Y233"/>
    </row>
    <row r="234" spans="1:25" ht="16"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v>800000</v>
      </c>
      <c r="V234" s="167">
        <v>240000</v>
      </c>
      <c r="W234" s="167"/>
      <c r="X234" s="167">
        <v>15364116</v>
      </c>
      <c r="Y234"/>
    </row>
    <row r="235" spans="1:25" ht="16"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v>680000</v>
      </c>
      <c r="V235" s="167">
        <v>160000</v>
      </c>
      <c r="W235" s="167"/>
      <c r="X235" s="167">
        <v>14079539</v>
      </c>
      <c r="Y235"/>
    </row>
    <row r="236" spans="1:25" ht="16"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v>440000</v>
      </c>
      <c r="V236" s="167">
        <v>120000</v>
      </c>
      <c r="W236" s="167"/>
      <c r="X236" s="167">
        <v>12355026</v>
      </c>
      <c r="Y236"/>
    </row>
    <row r="237" spans="1:25" ht="16"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v>480000</v>
      </c>
      <c r="V237" s="167">
        <v>80000</v>
      </c>
      <c r="W237" s="167"/>
      <c r="X237" s="167">
        <v>8735000</v>
      </c>
      <c r="Y237"/>
    </row>
    <row r="238" spans="1:25" ht="16"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v>80000</v>
      </c>
      <c r="W238" s="167"/>
      <c r="X238" s="167">
        <v>4200000</v>
      </c>
      <c r="Y238"/>
    </row>
    <row r="239" spans="1:25" ht="16"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v>600000</v>
      </c>
      <c r="V239" s="167">
        <v>80000</v>
      </c>
      <c r="W239" s="167"/>
      <c r="X239" s="167">
        <v>11008367</v>
      </c>
      <c r="Y239"/>
    </row>
    <row r="240" spans="1:25" ht="16"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v>640000</v>
      </c>
      <c r="V240" s="167">
        <v>80000</v>
      </c>
      <c r="W240" s="167"/>
      <c r="X240" s="167">
        <v>12858988</v>
      </c>
      <c r="Y240"/>
    </row>
    <row r="241" spans="1:25" ht="16"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v>720000</v>
      </c>
      <c r="V241" s="167">
        <v>120000</v>
      </c>
      <c r="W241" s="167"/>
      <c r="X241" s="167">
        <v>12593748</v>
      </c>
      <c r="Y241"/>
    </row>
    <row r="242" spans="1:25" ht="16"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v>680000</v>
      </c>
      <c r="V242" s="167">
        <v>120000</v>
      </c>
      <c r="W242" s="167"/>
      <c r="X242" s="167">
        <v>11137257</v>
      </c>
      <c r="Y242"/>
    </row>
    <row r="243" spans="1:25" ht="16"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v>520000</v>
      </c>
      <c r="V243" s="167">
        <v>40000</v>
      </c>
      <c r="W243" s="167"/>
      <c r="X243" s="167">
        <v>10663968</v>
      </c>
      <c r="Y243"/>
    </row>
    <row r="244" spans="1:25" ht="16"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v>440000</v>
      </c>
      <c r="V244" s="167">
        <v>40000</v>
      </c>
      <c r="W244" s="167"/>
      <c r="X244" s="167">
        <v>6360000</v>
      </c>
      <c r="Y244"/>
    </row>
    <row r="245" spans="1:25" ht="16"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v>40000</v>
      </c>
      <c r="V245" s="167">
        <v>80000</v>
      </c>
      <c r="W245" s="167"/>
      <c r="X245" s="167">
        <v>4360000</v>
      </c>
      <c r="Y245"/>
    </row>
    <row r="246" spans="1:25" ht="16"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v>40000</v>
      </c>
      <c r="W246" s="167"/>
      <c r="X246" s="167">
        <v>8800361</v>
      </c>
      <c r="Y246"/>
    </row>
    <row r="247" spans="1:25" ht="16"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v>840000</v>
      </c>
      <c r="V247" s="167">
        <v>80000</v>
      </c>
      <c r="W247" s="167"/>
      <c r="X247" s="167">
        <v>9609940</v>
      </c>
      <c r="Y247"/>
    </row>
    <row r="248" spans="1:25" ht="16"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v>520000</v>
      </c>
      <c r="V248" s="167">
        <v>120000</v>
      </c>
      <c r="W248" s="167"/>
      <c r="X248" s="167">
        <v>11123737</v>
      </c>
      <c r="Y248"/>
    </row>
    <row r="249" spans="1:25" ht="16"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v>400000</v>
      </c>
      <c r="V249" s="167"/>
      <c r="W249" s="167"/>
      <c r="X249" s="167">
        <v>8938204</v>
      </c>
      <c r="Y249"/>
    </row>
    <row r="250" spans="1:25" ht="16"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v>760000</v>
      </c>
      <c r="V250" s="167"/>
      <c r="W250" s="167"/>
      <c r="X250" s="167">
        <v>5056538</v>
      </c>
      <c r="Y250"/>
    </row>
    <row r="251" spans="1:25" ht="16"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v>280000</v>
      </c>
      <c r="V251" s="167"/>
      <c r="W251" s="167"/>
      <c r="X251" s="167">
        <v>3050000</v>
      </c>
      <c r="Y251"/>
    </row>
    <row r="252" spans="1:25" ht="16"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v>80000</v>
      </c>
      <c r="V252" s="167"/>
      <c r="W252" s="167"/>
      <c r="X252" s="167">
        <v>80000</v>
      </c>
      <c r="Y252"/>
    </row>
    <row r="253" spans="1:25" ht="16"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v>720000</v>
      </c>
      <c r="V253" s="167"/>
      <c r="W253" s="167"/>
      <c r="X253" s="167">
        <v>7371322</v>
      </c>
      <c r="Y253"/>
    </row>
    <row r="254" spans="1:25" ht="16"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v>600000</v>
      </c>
      <c r="V254" s="167"/>
      <c r="W254" s="167"/>
      <c r="X254" s="167">
        <v>7435361</v>
      </c>
      <c r="Y254"/>
    </row>
    <row r="255" spans="1:25" ht="16"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v>600000</v>
      </c>
      <c r="V255" s="167"/>
      <c r="W255" s="167"/>
      <c r="X255" s="167">
        <v>10688292</v>
      </c>
      <c r="Y255"/>
    </row>
    <row r="256" spans="1:25" ht="16"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v>240000</v>
      </c>
      <c r="V256" s="167"/>
      <c r="W256" s="167"/>
      <c r="X256" s="167">
        <v>6947305</v>
      </c>
      <c r="Y256"/>
    </row>
    <row r="257" spans="1:25" ht="16"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v>680000</v>
      </c>
      <c r="V257" s="167"/>
      <c r="W257" s="167"/>
      <c r="X257" s="167">
        <v>7329565</v>
      </c>
      <c r="Y257"/>
    </row>
    <row r="258" spans="1:25" ht="16"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c r="X258" s="167">
        <v>2420000</v>
      </c>
      <c r="Y258"/>
    </row>
    <row r="259" spans="1:25" ht="16"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c r="X259" s="167">
        <v>720000</v>
      </c>
      <c r="Y259"/>
    </row>
    <row r="260" spans="1:25" ht="16"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v>760000</v>
      </c>
      <c r="V260" s="167"/>
      <c r="W260" s="167"/>
      <c r="X260" s="167">
        <v>7412453</v>
      </c>
      <c r="Y260"/>
    </row>
    <row r="261" spans="1:25" ht="16"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v>480000</v>
      </c>
      <c r="V261" s="167"/>
      <c r="W261" s="167"/>
      <c r="X261" s="167">
        <v>4869876</v>
      </c>
      <c r="Y261"/>
    </row>
    <row r="262" spans="1:25" ht="16"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v>680000</v>
      </c>
      <c r="V262" s="167"/>
      <c r="W262" s="167"/>
      <c r="X262" s="167">
        <v>9767910</v>
      </c>
      <c r="Y262"/>
    </row>
    <row r="263" spans="1:25" ht="16"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v>1080000</v>
      </c>
      <c r="V263" s="167"/>
      <c r="W263" s="167"/>
      <c r="X263" s="167">
        <v>5321497</v>
      </c>
      <c r="Y263"/>
    </row>
    <row r="264" spans="1:25" ht="16"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v>1680000</v>
      </c>
      <c r="V264" s="167"/>
      <c r="W264" s="167"/>
      <c r="X264" s="167">
        <v>5548432</v>
      </c>
      <c r="Y264"/>
    </row>
    <row r="265" spans="1:25" ht="16"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v>1120000</v>
      </c>
      <c r="V265" s="167"/>
      <c r="W265" s="167"/>
      <c r="X265" s="167">
        <v>1990000</v>
      </c>
      <c r="Y265"/>
    </row>
    <row r="266" spans="1:25" ht="16"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v>600000</v>
      </c>
      <c r="V266" s="167"/>
      <c r="W266" s="167"/>
      <c r="X266" s="167">
        <v>600000</v>
      </c>
      <c r="Y266"/>
    </row>
    <row r="267" spans="1:25" ht="16"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v>1000000</v>
      </c>
      <c r="V267" s="167"/>
      <c r="W267" s="167"/>
      <c r="X267" s="167">
        <v>2270000</v>
      </c>
      <c r="Y267"/>
    </row>
    <row r="268" spans="1:25" ht="16"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v>1680000</v>
      </c>
      <c r="V268" s="167"/>
      <c r="W268" s="167"/>
      <c r="X268" s="167">
        <v>6666463</v>
      </c>
      <c r="Y268"/>
    </row>
    <row r="269" spans="1:25" ht="16"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v>1640000</v>
      </c>
      <c r="V269" s="167"/>
      <c r="W269" s="167"/>
      <c r="X269" s="167">
        <v>8873066</v>
      </c>
      <c r="Y269"/>
    </row>
    <row r="270" spans="1:25" ht="16"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v>1360000</v>
      </c>
      <c r="V270" s="167"/>
      <c r="W270" s="167"/>
      <c r="X270" s="167">
        <v>7843761</v>
      </c>
      <c r="Y270"/>
    </row>
    <row r="271" spans="1:25" ht="16"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v>1680000</v>
      </c>
      <c r="V271" s="167"/>
      <c r="W271" s="167"/>
      <c r="X271" s="167">
        <v>6738476</v>
      </c>
      <c r="Y271"/>
    </row>
    <row r="272" spans="1:25" ht="16"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v>1220000</v>
      </c>
      <c r="V272" s="167"/>
      <c r="W272" s="167"/>
      <c r="X272" s="167">
        <v>1692500</v>
      </c>
      <c r="Y272"/>
    </row>
    <row r="273" spans="1:25" ht="16"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v>200000</v>
      </c>
      <c r="V273" s="167"/>
      <c r="W273" s="167"/>
      <c r="X273" s="167">
        <v>200000</v>
      </c>
      <c r="Y273"/>
    </row>
    <row r="274" spans="1:25" ht="16"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v>1280000</v>
      </c>
      <c r="V274" s="167"/>
      <c r="W274" s="167"/>
      <c r="X274" s="167">
        <v>7303203</v>
      </c>
      <c r="Y274"/>
    </row>
    <row r="275" spans="1:25" ht="16"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v>1440000</v>
      </c>
      <c r="V275" s="167"/>
      <c r="W275" s="167"/>
      <c r="X275" s="167">
        <v>13751698</v>
      </c>
      <c r="Y275"/>
    </row>
    <row r="276" spans="1:25" ht="16"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v>1400000</v>
      </c>
      <c r="V276" s="167"/>
      <c r="W276" s="167"/>
      <c r="X276" s="167">
        <v>11347143</v>
      </c>
      <c r="Y276"/>
    </row>
    <row r="277" spans="1:25" ht="16"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v>960000</v>
      </c>
      <c r="V277" s="167"/>
      <c r="W277" s="167"/>
      <c r="X277" s="167">
        <v>16298505</v>
      </c>
      <c r="Y277"/>
    </row>
    <row r="278" spans="1:25" ht="16"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c r="X278" s="167">
        <v>8570967</v>
      </c>
      <c r="Y278"/>
    </row>
    <row r="279" spans="1:25" ht="16"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c r="X279" s="167">
        <v>12614610</v>
      </c>
      <c r="Y279"/>
    </row>
    <row r="280" spans="1:25" ht="16"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c r="X280" s="167">
        <v>10439818</v>
      </c>
      <c r="Y280"/>
    </row>
    <row r="281" spans="1:25" ht="16"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c r="X281" s="167">
        <v>12688955</v>
      </c>
      <c r="Y281"/>
    </row>
    <row r="282" spans="1:25" ht="16"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c r="X282" s="167">
        <v>9473986</v>
      </c>
      <c r="Y282"/>
    </row>
    <row r="283" spans="1:25" ht="16"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c r="X283" s="167">
        <v>7471171</v>
      </c>
      <c r="Y283"/>
    </row>
    <row r="284" spans="1:25" ht="16"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c r="X284" s="167">
        <v>11422767</v>
      </c>
      <c r="Y284"/>
    </row>
    <row r="285" spans="1:25" ht="16"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c r="X285" s="167">
        <v>9417257</v>
      </c>
      <c r="Y285"/>
    </row>
    <row r="286" spans="1:25" ht="16"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c r="X286" s="167">
        <v>13885475</v>
      </c>
      <c r="Y286"/>
    </row>
    <row r="287" spans="1:25" ht="16"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c r="X287" s="167">
        <v>6940486</v>
      </c>
      <c r="Y287"/>
    </row>
    <row r="288" spans="1:25" ht="16"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c r="X288" s="167">
        <v>5448519</v>
      </c>
      <c r="Y288"/>
    </row>
    <row r="289" spans="1:25" ht="16"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c r="X289" s="167">
        <v>146432</v>
      </c>
      <c r="Y289"/>
    </row>
    <row r="290" spans="1:25" ht="16"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c r="X290" s="167">
        <v>8067966</v>
      </c>
      <c r="Y290"/>
    </row>
    <row r="291" spans="1:25" ht="16"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c r="X291" s="167">
        <v>4631891</v>
      </c>
      <c r="Y291"/>
    </row>
    <row r="292" spans="1:25" ht="16"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c r="X292" s="167">
        <v>4856178</v>
      </c>
      <c r="Y292"/>
    </row>
    <row r="293" spans="1:25" ht="16"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c r="X293" s="167">
        <v>3776787</v>
      </c>
      <c r="Y293"/>
    </row>
    <row r="294" spans="1:25" ht="16"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c r="X294" s="167">
        <v>3001206</v>
      </c>
      <c r="Y294"/>
    </row>
    <row r="295" spans="1:25" ht="16"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c r="X295" s="167">
        <v>6530848</v>
      </c>
      <c r="Y295"/>
    </row>
    <row r="296" spans="1:25" ht="16"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c r="X296" s="167">
        <v>5839896</v>
      </c>
      <c r="Y296"/>
    </row>
    <row r="297" spans="1:25" ht="16"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c r="X297" s="167">
        <v>8575460</v>
      </c>
      <c r="Y297"/>
    </row>
    <row r="298" spans="1:25" ht="16"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c r="X298" s="167">
        <v>5429366</v>
      </c>
      <c r="Y298"/>
    </row>
    <row r="299" spans="1:25" ht="16"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c r="X299" s="167">
        <v>4904022</v>
      </c>
      <c r="Y299"/>
    </row>
    <row r="300" spans="1:25" ht="16"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c r="X300" s="167">
        <v>4322089</v>
      </c>
      <c r="Y300"/>
    </row>
    <row r="301" spans="1:25" ht="16"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c r="X301" s="167">
        <v>4806432</v>
      </c>
      <c r="Y301"/>
    </row>
    <row r="302" spans="1:25" ht="16"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c r="X302" s="167">
        <v>2420801</v>
      </c>
      <c r="Y302"/>
    </row>
    <row r="303" spans="1:25" ht="16"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c r="X303" s="167">
        <v>2768911</v>
      </c>
      <c r="Y303"/>
    </row>
    <row r="304" spans="1:25" ht="16"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c r="X304" s="167">
        <v>6378066</v>
      </c>
      <c r="Y304"/>
    </row>
    <row r="305" spans="1:25" ht="16"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c r="X305" s="167">
        <v>4933515</v>
      </c>
      <c r="Y305"/>
    </row>
    <row r="306" spans="1:25" ht="16"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c r="X306" s="167">
        <v>5317102</v>
      </c>
      <c r="Y306"/>
    </row>
    <row r="307" spans="1:25" ht="16"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c r="X307" s="167">
        <v>3090599</v>
      </c>
      <c r="Y307"/>
    </row>
    <row r="308" spans="1:25" ht="16"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c r="X308" s="167">
        <v>2406290</v>
      </c>
      <c r="Y308"/>
    </row>
    <row r="309" spans="1:25" ht="16"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c r="X309" s="167">
        <v>5849602</v>
      </c>
      <c r="Y309"/>
    </row>
    <row r="310" spans="1:25" ht="16"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c r="X310" s="167">
        <v>8430513</v>
      </c>
      <c r="Y310"/>
    </row>
    <row r="311" spans="1:25" ht="16"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c r="X311" s="167">
        <v>2348488</v>
      </c>
      <c r="Y311"/>
    </row>
    <row r="312" spans="1:25" ht="16"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c r="X312" s="167">
        <v>2439257</v>
      </c>
      <c r="Y312"/>
    </row>
    <row r="313" spans="1:25" ht="16"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c r="X313" s="167">
        <v>4262914</v>
      </c>
      <c r="Y313"/>
    </row>
    <row r="314" spans="1:25" ht="16"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c r="X314" s="167">
        <v>7617355</v>
      </c>
      <c r="Y314"/>
    </row>
    <row r="315" spans="1:25" ht="16"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c r="X315" s="167">
        <v>10218055</v>
      </c>
      <c r="Y315"/>
    </row>
    <row r="316" spans="1:25" ht="16"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c r="X316" s="167">
        <v>4143574</v>
      </c>
      <c r="Y316"/>
    </row>
    <row r="317" spans="1:25" ht="16"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c r="X317" s="167">
        <v>4249661</v>
      </c>
      <c r="Y317"/>
    </row>
    <row r="318" spans="1:25" ht="16"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c r="X318" s="167">
        <v>7560576</v>
      </c>
      <c r="Y318"/>
    </row>
    <row r="319" spans="1:25" ht="16"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c r="X319" s="167">
        <v>6563189</v>
      </c>
      <c r="Y319"/>
    </row>
    <row r="320" spans="1:25" ht="16"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c r="X320" s="167">
        <v>7699657</v>
      </c>
      <c r="Y320"/>
    </row>
    <row r="321" spans="1:25" ht="16"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c r="X321" s="167">
        <v>3905487</v>
      </c>
      <c r="Y321"/>
    </row>
    <row r="322" spans="1:25" ht="16"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c r="X322" s="167">
        <v>15355307</v>
      </c>
      <c r="Y322"/>
    </row>
    <row r="323" spans="1:25" ht="16" x14ac:dyDescent="0.2">
      <c r="A323" s="166">
        <v>45659</v>
      </c>
      <c r="B323" s="167"/>
      <c r="C323" s="167"/>
      <c r="D323" s="167"/>
      <c r="E323" s="167"/>
      <c r="F323" s="167"/>
      <c r="G323" s="167"/>
      <c r="H323" s="167">
        <v>20368</v>
      </c>
      <c r="I323" s="167"/>
      <c r="J323" s="167"/>
      <c r="K323" s="167">
        <v>1822669</v>
      </c>
      <c r="L323" s="167"/>
      <c r="M323" s="167"/>
      <c r="N323" s="167"/>
      <c r="O323" s="167">
        <v>4133237</v>
      </c>
      <c r="P323" s="167"/>
      <c r="Q323" s="167"/>
      <c r="R323" s="167"/>
      <c r="S323" s="167"/>
      <c r="T323" s="167"/>
      <c r="U323" s="167"/>
      <c r="V323" s="167"/>
      <c r="W323" s="167"/>
      <c r="X323" s="167">
        <v>5976274</v>
      </c>
      <c r="Y323"/>
    </row>
    <row r="324" spans="1:25" ht="16"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c r="X324" s="167">
        <v>5987765</v>
      </c>
      <c r="Y324"/>
    </row>
    <row r="325" spans="1:25" ht="16"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c r="X325" s="167">
        <v>4941750</v>
      </c>
      <c r="Y325"/>
    </row>
    <row r="326" spans="1:25" ht="16"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c r="X326" s="167">
        <v>12267106</v>
      </c>
      <c r="Y326"/>
    </row>
    <row r="327" spans="1:25" ht="16"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c r="X327" s="167">
        <v>7580680</v>
      </c>
      <c r="Y327"/>
    </row>
    <row r="328" spans="1:25" ht="16"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c r="X328" s="167">
        <v>5497925</v>
      </c>
      <c r="Y328"/>
    </row>
    <row r="329" spans="1:25" ht="16"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c r="X329" s="167">
        <v>6457119</v>
      </c>
      <c r="Y329"/>
    </row>
    <row r="330" spans="1:25" ht="16"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c r="X330" s="167">
        <v>16227953</v>
      </c>
      <c r="Y330"/>
    </row>
    <row r="331" spans="1:25" ht="16"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c r="X331" s="167">
        <v>11421504</v>
      </c>
      <c r="Y331"/>
    </row>
    <row r="332" spans="1:25" ht="16" x14ac:dyDescent="0.2">
      <c r="A332" s="185" t="s">
        <v>720</v>
      </c>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row>
    <row r="333" spans="1:25" ht="16" x14ac:dyDescent="0.2">
      <c r="A333" s="169" t="s">
        <v>45</v>
      </c>
      <c r="B333" s="167">
        <v>244943247</v>
      </c>
      <c r="C333" s="167">
        <v>2528442</v>
      </c>
      <c r="D333" s="167">
        <v>542906550</v>
      </c>
      <c r="E333" s="167">
        <v>3200180</v>
      </c>
      <c r="F333" s="167">
        <v>25508268</v>
      </c>
      <c r="G333" s="167">
        <v>177520000</v>
      </c>
      <c r="H333" s="167">
        <v>4413949</v>
      </c>
      <c r="I333" s="167">
        <v>903244000</v>
      </c>
      <c r="J333" s="167">
        <v>658388000</v>
      </c>
      <c r="K333" s="167">
        <v>277980348</v>
      </c>
      <c r="L333" s="167">
        <v>43400598</v>
      </c>
      <c r="M333" s="167">
        <v>453965200</v>
      </c>
      <c r="N333" s="167">
        <v>81580000</v>
      </c>
      <c r="O333" s="167">
        <v>1600060228</v>
      </c>
      <c r="P333" s="167">
        <v>126496000</v>
      </c>
      <c r="Q333" s="167">
        <v>128448800</v>
      </c>
      <c r="R333" s="167">
        <v>175207000</v>
      </c>
      <c r="S333" s="167">
        <v>1519767</v>
      </c>
      <c r="T333" s="167">
        <v>95340000</v>
      </c>
      <c r="U333" s="167">
        <v>311218100</v>
      </c>
      <c r="V333" s="167">
        <v>14600000</v>
      </c>
      <c r="W333" s="167"/>
      <c r="X333" s="167">
        <v>5872468677</v>
      </c>
      <c r="Y333"/>
    </row>
    <row r="334" spans="1:25" ht="16" x14ac:dyDescent="0.2">
      <c r="A334"/>
      <c r="B334"/>
      <c r="C334"/>
      <c r="D334"/>
      <c r="E334"/>
      <c r="F334"/>
      <c r="G334"/>
      <c r="H334"/>
      <c r="I334"/>
      <c r="J334"/>
      <c r="K334"/>
      <c r="L334"/>
      <c r="M334"/>
      <c r="N334"/>
      <c r="O334"/>
      <c r="P334"/>
      <c r="Q334"/>
      <c r="R334"/>
      <c r="S334"/>
      <c r="T334"/>
      <c r="U334"/>
      <c r="V334"/>
      <c r="W334"/>
      <c r="X334"/>
      <c r="Y334"/>
    </row>
    <row r="335" spans="1:25" ht="16" x14ac:dyDescent="0.2">
      <c r="A335"/>
      <c r="B335"/>
      <c r="C335"/>
      <c r="D335"/>
      <c r="E335"/>
      <c r="F335"/>
      <c r="G335"/>
      <c r="H335"/>
      <c r="I335"/>
      <c r="J335"/>
      <c r="K335"/>
      <c r="L335"/>
      <c r="M335"/>
      <c r="N335"/>
      <c r="O335"/>
      <c r="P335"/>
      <c r="Q335"/>
      <c r="R335"/>
      <c r="S335"/>
      <c r="T335"/>
      <c r="U335"/>
      <c r="V335"/>
      <c r="W335"/>
      <c r="X335"/>
      <c r="Y335"/>
    </row>
    <row r="336" spans="1:25" ht="16" x14ac:dyDescent="0.2">
      <c r="A336" s="149"/>
      <c r="B336"/>
      <c r="C336"/>
      <c r="D336"/>
      <c r="E336"/>
      <c r="F336"/>
      <c r="G336"/>
      <c r="H336"/>
      <c r="I336"/>
      <c r="J336"/>
      <c r="K336"/>
      <c r="L336"/>
      <c r="M336"/>
      <c r="N336"/>
      <c r="O336"/>
      <c r="P336"/>
      <c r="Q336"/>
      <c r="R336"/>
      <c r="S336"/>
      <c r="T336"/>
      <c r="U336"/>
      <c r="V336"/>
      <c r="W336"/>
      <c r="X336"/>
      <c r="Y336"/>
    </row>
    <row r="337" spans="1:25" ht="16" x14ac:dyDescent="0.2">
      <c r="A337" s="149"/>
      <c r="B337"/>
      <c r="C337"/>
      <c r="D337"/>
      <c r="E337"/>
      <c r="F337"/>
      <c r="G337"/>
      <c r="H337"/>
      <c r="I337"/>
      <c r="J337"/>
      <c r="K337"/>
      <c r="L337"/>
      <c r="M337"/>
      <c r="N337"/>
      <c r="O337"/>
      <c r="P337"/>
      <c r="Q337"/>
      <c r="R337"/>
      <c r="S337"/>
      <c r="T337"/>
      <c r="U337"/>
      <c r="V337"/>
      <c r="W337"/>
      <c r="X337"/>
      <c r="Y337"/>
    </row>
    <row r="338" spans="1:25" ht="16" x14ac:dyDescent="0.2">
      <c r="A338" s="149"/>
      <c r="B338"/>
      <c r="C338"/>
      <c r="D338"/>
      <c r="E338"/>
      <c r="F338"/>
      <c r="G338"/>
      <c r="H338"/>
      <c r="I338"/>
      <c r="J338"/>
      <c r="K338"/>
      <c r="L338"/>
      <c r="M338"/>
      <c r="N338"/>
      <c r="O338"/>
      <c r="P338"/>
      <c r="Q338"/>
      <c r="R338"/>
      <c r="S338"/>
      <c r="T338"/>
      <c r="U338"/>
      <c r="V338"/>
      <c r="W338"/>
      <c r="X338"/>
      <c r="Y338"/>
    </row>
    <row r="339" spans="1:25" ht="16" x14ac:dyDescent="0.2">
      <c r="A339" s="149"/>
      <c r="B339"/>
      <c r="C339"/>
      <c r="D339"/>
      <c r="E339"/>
      <c r="F339"/>
      <c r="G339"/>
      <c r="H339"/>
      <c r="I339"/>
      <c r="J339"/>
      <c r="K339"/>
      <c r="L339"/>
      <c r="M339"/>
      <c r="N339"/>
      <c r="O339"/>
      <c r="P339"/>
      <c r="Q339"/>
      <c r="R339"/>
      <c r="S339"/>
      <c r="T339"/>
      <c r="U339"/>
      <c r="V339"/>
      <c r="W339"/>
      <c r="X339"/>
      <c r="Y339"/>
    </row>
    <row r="340" spans="1:25" ht="16" x14ac:dyDescent="0.2">
      <c r="A340" s="149"/>
      <c r="B340"/>
      <c r="C340"/>
      <c r="D340"/>
      <c r="E340"/>
      <c r="F340"/>
      <c r="G340"/>
      <c r="H340"/>
      <c r="I340"/>
      <c r="J340"/>
      <c r="K340"/>
      <c r="L340"/>
      <c r="M340"/>
      <c r="N340"/>
      <c r="O340"/>
      <c r="P340"/>
      <c r="Q340"/>
      <c r="R340"/>
      <c r="S340"/>
      <c r="T340"/>
      <c r="U340"/>
      <c r="V340"/>
      <c r="W340"/>
      <c r="X340"/>
      <c r="Y340"/>
    </row>
    <row r="341" spans="1:25" ht="16" x14ac:dyDescent="0.2">
      <c r="A341" s="149"/>
      <c r="B341"/>
      <c r="C341"/>
      <c r="D341"/>
      <c r="E341"/>
      <c r="F341"/>
      <c r="G341"/>
      <c r="H341"/>
      <c r="I341"/>
      <c r="J341"/>
      <c r="K341"/>
      <c r="L341"/>
      <c r="M341"/>
      <c r="N341"/>
      <c r="O341"/>
      <c r="P341"/>
      <c r="Q341"/>
      <c r="R341"/>
      <c r="S341"/>
      <c r="T341"/>
      <c r="U341"/>
      <c r="V341"/>
      <c r="W341"/>
      <c r="X341"/>
      <c r="Y341"/>
    </row>
    <row r="342" spans="1:25" ht="16" x14ac:dyDescent="0.2">
      <c r="A342" s="149"/>
      <c r="B342"/>
      <c r="C342"/>
      <c r="D342"/>
      <c r="E342"/>
      <c r="F342"/>
      <c r="G342"/>
      <c r="H342"/>
      <c r="I342"/>
      <c r="J342"/>
      <c r="K342"/>
      <c r="L342"/>
      <c r="M342"/>
      <c r="N342"/>
      <c r="O342"/>
      <c r="P342"/>
      <c r="Q342"/>
      <c r="R342"/>
      <c r="S342"/>
      <c r="T342"/>
      <c r="U342"/>
      <c r="V342"/>
      <c r="W342"/>
      <c r="X342"/>
      <c r="Y342"/>
    </row>
    <row r="343" spans="1:25" ht="16" x14ac:dyDescent="0.2">
      <c r="A343" s="149"/>
      <c r="B343"/>
      <c r="C343"/>
      <c r="D343"/>
      <c r="E343"/>
      <c r="F343"/>
      <c r="G343"/>
      <c r="H343"/>
      <c r="I343"/>
      <c r="J343"/>
      <c r="K343"/>
      <c r="L343"/>
      <c r="M343"/>
      <c r="N343"/>
      <c r="O343"/>
      <c r="P343"/>
      <c r="Q343"/>
      <c r="R343"/>
      <c r="S343"/>
      <c r="T343"/>
      <c r="U343"/>
      <c r="V343"/>
      <c r="W343"/>
      <c r="X343"/>
      <c r="Y343"/>
    </row>
    <row r="344" spans="1:25" ht="16" x14ac:dyDescent="0.2">
      <c r="A344" s="149"/>
      <c r="B344"/>
      <c r="C344"/>
      <c r="D344"/>
      <c r="E344"/>
      <c r="F344"/>
      <c r="G344"/>
      <c r="H344"/>
      <c r="I344"/>
      <c r="J344"/>
      <c r="K344"/>
      <c r="L344"/>
      <c r="M344"/>
      <c r="N344"/>
      <c r="O344"/>
      <c r="P344"/>
      <c r="Q344"/>
      <c r="R344"/>
      <c r="S344"/>
      <c r="T344"/>
      <c r="U344"/>
      <c r="V344"/>
      <c r="W344"/>
      <c r="X344"/>
      <c r="Y344"/>
    </row>
    <row r="345" spans="1:25" ht="16" x14ac:dyDescent="0.2">
      <c r="A345" s="149"/>
      <c r="B345"/>
      <c r="C345"/>
      <c r="D345"/>
      <c r="E345"/>
      <c r="F345"/>
      <c r="G345"/>
      <c r="H345"/>
      <c r="I345"/>
      <c r="J345"/>
      <c r="K345"/>
      <c r="L345"/>
      <c r="M345"/>
      <c r="N345"/>
      <c r="O345"/>
      <c r="P345"/>
      <c r="Q345"/>
      <c r="R345"/>
      <c r="S345"/>
      <c r="T345"/>
      <c r="U345"/>
      <c r="V345"/>
      <c r="W345"/>
      <c r="X345"/>
      <c r="Y345"/>
    </row>
    <row r="346" spans="1:25" ht="16" x14ac:dyDescent="0.2">
      <c r="A346" s="149"/>
      <c r="B346"/>
      <c r="C346"/>
      <c r="D346"/>
      <c r="E346"/>
      <c r="F346"/>
      <c r="G346"/>
      <c r="H346"/>
      <c r="I346"/>
      <c r="J346"/>
      <c r="K346"/>
      <c r="L346"/>
      <c r="M346"/>
      <c r="N346"/>
      <c r="O346"/>
      <c r="P346"/>
      <c r="Q346"/>
      <c r="R346"/>
      <c r="S346"/>
      <c r="T346"/>
      <c r="U346"/>
      <c r="V346"/>
      <c r="W346"/>
      <c r="X346"/>
      <c r="Y346"/>
    </row>
    <row r="347" spans="1:25" ht="16" x14ac:dyDescent="0.2">
      <c r="A347" s="149"/>
      <c r="B347"/>
      <c r="C347"/>
      <c r="D347"/>
      <c r="E347"/>
      <c r="F347"/>
      <c r="G347"/>
      <c r="H347"/>
      <c r="I347"/>
      <c r="J347"/>
      <c r="K347"/>
      <c r="L347"/>
      <c r="M347"/>
      <c r="N347"/>
      <c r="O347"/>
      <c r="P347"/>
      <c r="Q347"/>
      <c r="R347"/>
      <c r="S347"/>
      <c r="T347"/>
      <c r="U347"/>
      <c r="V347"/>
      <c r="W347"/>
      <c r="X347"/>
      <c r="Y347"/>
    </row>
    <row r="348" spans="1:25" ht="16" x14ac:dyDescent="0.2">
      <c r="A348" s="149"/>
      <c r="B348"/>
      <c r="C348"/>
      <c r="D348"/>
      <c r="E348"/>
      <c r="F348"/>
      <c r="G348"/>
      <c r="H348"/>
      <c r="I348"/>
      <c r="J348"/>
      <c r="K348"/>
      <c r="L348"/>
      <c r="M348"/>
      <c r="N348"/>
      <c r="O348"/>
      <c r="P348"/>
      <c r="Q348"/>
      <c r="R348"/>
      <c r="S348"/>
      <c r="T348"/>
      <c r="U348"/>
      <c r="V348"/>
      <c r="W348"/>
      <c r="X348"/>
      <c r="Y348"/>
    </row>
    <row r="349" spans="1:25" ht="16" x14ac:dyDescent="0.2">
      <c r="A349" s="149"/>
      <c r="B349"/>
      <c r="C349"/>
      <c r="D349"/>
      <c r="E349"/>
      <c r="F349"/>
      <c r="G349"/>
      <c r="H349"/>
      <c r="I349"/>
      <c r="J349"/>
      <c r="K349"/>
      <c r="L349"/>
      <c r="M349"/>
      <c r="N349"/>
      <c r="O349"/>
      <c r="P349"/>
      <c r="Q349"/>
      <c r="R349"/>
      <c r="S349"/>
      <c r="T349"/>
      <c r="U349"/>
      <c r="V349"/>
      <c r="W349"/>
      <c r="X349"/>
      <c r="Y349"/>
    </row>
    <row r="350" spans="1:25" ht="16" x14ac:dyDescent="0.2">
      <c r="A350" s="149"/>
      <c r="B350"/>
      <c r="C350"/>
      <c r="D350"/>
      <c r="E350"/>
      <c r="F350"/>
      <c r="G350"/>
      <c r="H350"/>
      <c r="I350"/>
      <c r="J350"/>
      <c r="K350"/>
      <c r="L350"/>
      <c r="M350"/>
      <c r="N350"/>
      <c r="O350"/>
      <c r="P350"/>
      <c r="Q350"/>
      <c r="R350"/>
      <c r="S350"/>
      <c r="T350"/>
      <c r="U350"/>
      <c r="V350"/>
      <c r="W350"/>
      <c r="X350"/>
      <c r="Y350"/>
    </row>
    <row r="351" spans="1:25" ht="16" x14ac:dyDescent="0.2">
      <c r="A351" s="149"/>
      <c r="B351"/>
      <c r="C351"/>
      <c r="D351"/>
      <c r="E351"/>
      <c r="F351"/>
      <c r="G351"/>
      <c r="H351"/>
      <c r="I351"/>
      <c r="J351"/>
      <c r="K351"/>
      <c r="L351"/>
      <c r="M351"/>
      <c r="N351"/>
      <c r="O351"/>
      <c r="P351"/>
      <c r="Q351"/>
      <c r="R351"/>
      <c r="S351"/>
      <c r="T351"/>
      <c r="U351"/>
      <c r="V351"/>
      <c r="W351"/>
      <c r="X351"/>
      <c r="Y351"/>
    </row>
    <row r="352" spans="1:25" ht="16" x14ac:dyDescent="0.2">
      <c r="A352" s="149"/>
      <c r="B352"/>
      <c r="C352"/>
      <c r="D352"/>
      <c r="E352"/>
      <c r="F352"/>
      <c r="G352"/>
      <c r="H352"/>
      <c r="I352"/>
      <c r="J352"/>
      <c r="K352"/>
      <c r="L352"/>
      <c r="M352"/>
      <c r="N352"/>
      <c r="O352"/>
      <c r="P352"/>
      <c r="Q352"/>
      <c r="R352"/>
      <c r="S352"/>
      <c r="T352"/>
      <c r="U352"/>
      <c r="V352"/>
      <c r="W352"/>
      <c r="X352"/>
      <c r="Y352"/>
    </row>
    <row r="353" spans="1:25" ht="16" x14ac:dyDescent="0.2">
      <c r="A353" s="149"/>
      <c r="B353"/>
      <c r="C353"/>
      <c r="D353"/>
      <c r="E353"/>
      <c r="F353"/>
      <c r="G353"/>
      <c r="H353"/>
      <c r="I353"/>
      <c r="J353"/>
      <c r="K353"/>
      <c r="L353"/>
      <c r="M353"/>
      <c r="N353"/>
      <c r="O353"/>
      <c r="P353"/>
      <c r="Q353"/>
      <c r="R353"/>
      <c r="S353"/>
      <c r="T353"/>
      <c r="U353"/>
      <c r="V353"/>
      <c r="W353"/>
      <c r="X353"/>
      <c r="Y353"/>
    </row>
    <row r="354" spans="1:25" ht="16" x14ac:dyDescent="0.2">
      <c r="A354" s="149"/>
      <c r="B354"/>
      <c r="C354"/>
      <c r="D354"/>
      <c r="E354"/>
      <c r="F354"/>
      <c r="G354"/>
      <c r="H354"/>
      <c r="I354"/>
      <c r="J354"/>
      <c r="K354"/>
      <c r="L354"/>
      <c r="M354"/>
      <c r="N354"/>
      <c r="O354"/>
      <c r="P354"/>
      <c r="Q354"/>
      <c r="R354"/>
      <c r="S354"/>
      <c r="T354"/>
      <c r="U354"/>
      <c r="V354"/>
      <c r="W354"/>
      <c r="X354"/>
      <c r="Y354"/>
    </row>
    <row r="355" spans="1:25" ht="16" x14ac:dyDescent="0.2">
      <c r="A355" s="149"/>
      <c r="B355"/>
      <c r="C355"/>
      <c r="D355"/>
      <c r="E355"/>
      <c r="F355"/>
      <c r="G355"/>
      <c r="H355"/>
      <c r="I355"/>
      <c r="J355"/>
      <c r="K355"/>
      <c r="L355"/>
      <c r="M355"/>
      <c r="N355"/>
      <c r="O355"/>
      <c r="P355"/>
      <c r="Q355"/>
      <c r="R355"/>
      <c r="S355"/>
      <c r="T355"/>
      <c r="U355"/>
      <c r="V355"/>
      <c r="W355"/>
      <c r="X355"/>
      <c r="Y355"/>
    </row>
    <row r="356" spans="1:25" ht="16" x14ac:dyDescent="0.2">
      <c r="A356" s="149"/>
      <c r="B356"/>
      <c r="C356"/>
      <c r="D356"/>
      <c r="E356"/>
      <c r="F356"/>
      <c r="G356"/>
      <c r="H356"/>
      <c r="I356"/>
      <c r="J356"/>
      <c r="K356"/>
      <c r="L356"/>
      <c r="M356"/>
      <c r="N356"/>
      <c r="O356"/>
      <c r="P356"/>
      <c r="Q356"/>
      <c r="R356"/>
      <c r="S356"/>
      <c r="T356"/>
      <c r="U356"/>
      <c r="V356"/>
      <c r="W356"/>
      <c r="X356"/>
      <c r="Y356"/>
    </row>
    <row r="357" spans="1:25" ht="16" x14ac:dyDescent="0.2">
      <c r="A357" s="149"/>
      <c r="B357"/>
      <c r="C357"/>
      <c r="D357"/>
      <c r="E357"/>
      <c r="F357"/>
      <c r="G357"/>
      <c r="H357"/>
      <c r="I357"/>
      <c r="J357"/>
      <c r="K357"/>
      <c r="L357"/>
      <c r="M357"/>
      <c r="N357"/>
      <c r="O357"/>
      <c r="P357"/>
      <c r="Q357"/>
      <c r="R357"/>
      <c r="S357"/>
      <c r="T357"/>
      <c r="U357"/>
      <c r="V357"/>
      <c r="W357"/>
      <c r="X357"/>
      <c r="Y357"/>
    </row>
    <row r="358" spans="1:25" ht="16" x14ac:dyDescent="0.2">
      <c r="A358" s="149"/>
      <c r="B358"/>
      <c r="C358"/>
      <c r="D358"/>
      <c r="E358"/>
      <c r="F358"/>
      <c r="G358"/>
      <c r="H358"/>
      <c r="I358"/>
      <c r="J358"/>
      <c r="K358"/>
      <c r="L358"/>
      <c r="M358"/>
      <c r="N358"/>
      <c r="O358"/>
      <c r="P358"/>
      <c r="Q358"/>
      <c r="R358"/>
      <c r="S358"/>
      <c r="T358"/>
      <c r="U358"/>
      <c r="V358"/>
      <c r="W358"/>
      <c r="X358"/>
      <c r="Y358"/>
    </row>
    <row r="359" spans="1:25" ht="16" x14ac:dyDescent="0.2">
      <c r="A359" s="149"/>
      <c r="B359"/>
      <c r="C359"/>
      <c r="D359"/>
      <c r="E359"/>
      <c r="F359"/>
      <c r="G359"/>
      <c r="H359"/>
      <c r="I359"/>
      <c r="J359"/>
      <c r="K359"/>
      <c r="L359"/>
      <c r="M359"/>
      <c r="N359"/>
      <c r="O359"/>
      <c r="P359"/>
      <c r="Q359"/>
      <c r="R359"/>
      <c r="S359"/>
      <c r="T359"/>
      <c r="U359"/>
      <c r="V359"/>
      <c r="W359"/>
      <c r="X359"/>
      <c r="Y359"/>
    </row>
    <row r="360" spans="1:25" ht="16" x14ac:dyDescent="0.2">
      <c r="A360" s="149"/>
      <c r="B360"/>
      <c r="C360"/>
      <c r="D360"/>
      <c r="E360"/>
      <c r="F360"/>
      <c r="G360"/>
      <c r="H360"/>
      <c r="I360"/>
      <c r="J360"/>
      <c r="K360"/>
      <c r="L360"/>
      <c r="M360"/>
      <c r="N360"/>
      <c r="O360"/>
      <c r="P360"/>
      <c r="Q360"/>
      <c r="R360"/>
      <c r="S360"/>
      <c r="T360"/>
      <c r="U360"/>
      <c r="V360"/>
      <c r="W360"/>
      <c r="X360"/>
      <c r="Y360"/>
    </row>
    <row r="361" spans="1:25" ht="16" x14ac:dyDescent="0.2">
      <c r="A361" s="149"/>
      <c r="B361"/>
      <c r="C361"/>
      <c r="D361"/>
      <c r="E361"/>
      <c r="F361"/>
      <c r="G361"/>
      <c r="H361"/>
      <c r="I361"/>
      <c r="J361"/>
      <c r="K361"/>
      <c r="L361"/>
      <c r="M361"/>
      <c r="N361"/>
      <c r="O361"/>
      <c r="P361"/>
      <c r="Q361"/>
      <c r="R361"/>
      <c r="S361"/>
      <c r="T361"/>
      <c r="U361"/>
      <c r="V361"/>
      <c r="W361"/>
      <c r="X361"/>
      <c r="Y361"/>
    </row>
    <row r="362" spans="1:25" ht="16" x14ac:dyDescent="0.2">
      <c r="A362" s="149"/>
      <c r="B362"/>
      <c r="C362"/>
      <c r="D362"/>
      <c r="E362"/>
      <c r="F362"/>
      <c r="G362"/>
      <c r="H362"/>
      <c r="I362"/>
      <c r="J362"/>
      <c r="K362"/>
      <c r="L362"/>
      <c r="M362"/>
      <c r="N362"/>
      <c r="O362"/>
      <c r="P362"/>
      <c r="Q362"/>
      <c r="R362"/>
      <c r="S362"/>
      <c r="T362"/>
      <c r="U362"/>
      <c r="V362"/>
      <c r="W362"/>
      <c r="X362"/>
      <c r="Y362"/>
    </row>
    <row r="363" spans="1:25" ht="16" x14ac:dyDescent="0.2">
      <c r="A363" s="149"/>
      <c r="B363"/>
      <c r="C363"/>
      <c r="D363"/>
      <c r="E363"/>
      <c r="F363"/>
      <c r="G363"/>
      <c r="H363"/>
      <c r="I363"/>
      <c r="J363"/>
      <c r="K363"/>
      <c r="L363"/>
      <c r="M363"/>
      <c r="N363"/>
      <c r="O363"/>
      <c r="P363"/>
      <c r="Q363"/>
      <c r="R363"/>
      <c r="S363"/>
      <c r="T363"/>
      <c r="U363"/>
      <c r="V363"/>
      <c r="W363"/>
      <c r="X363"/>
      <c r="Y363"/>
    </row>
    <row r="364" spans="1:25" ht="16" x14ac:dyDescent="0.2">
      <c r="A364" s="149"/>
      <c r="B364"/>
      <c r="C364"/>
      <c r="D364"/>
      <c r="E364"/>
      <c r="F364"/>
      <c r="G364"/>
      <c r="H364"/>
      <c r="I364"/>
      <c r="J364"/>
      <c r="K364"/>
      <c r="L364"/>
      <c r="M364"/>
      <c r="N364"/>
      <c r="O364"/>
      <c r="P364"/>
      <c r="Q364"/>
      <c r="R364"/>
      <c r="S364"/>
      <c r="T364"/>
      <c r="U364"/>
      <c r="V364"/>
      <c r="W364"/>
      <c r="X364"/>
      <c r="Y364"/>
    </row>
    <row r="365" spans="1:25" ht="16" x14ac:dyDescent="0.2">
      <c r="A365" s="149"/>
      <c r="B365"/>
      <c r="C365"/>
      <c r="D365"/>
      <c r="E365"/>
      <c r="F365"/>
      <c r="G365"/>
      <c r="H365"/>
      <c r="I365"/>
      <c r="J365"/>
      <c r="K365"/>
      <c r="L365"/>
      <c r="M365"/>
      <c r="N365"/>
      <c r="O365"/>
      <c r="P365"/>
      <c r="Q365"/>
      <c r="R365"/>
      <c r="S365"/>
      <c r="T365"/>
      <c r="U365"/>
      <c r="V365"/>
      <c r="W365"/>
      <c r="X365"/>
      <c r="Y365"/>
    </row>
    <row r="366" spans="1:25" ht="16" x14ac:dyDescent="0.2">
      <c r="A366" s="149"/>
      <c r="B366"/>
      <c r="C366"/>
      <c r="D366"/>
      <c r="E366"/>
      <c r="F366"/>
      <c r="G366"/>
      <c r="H366"/>
      <c r="I366"/>
      <c r="J366"/>
      <c r="K366"/>
      <c r="L366"/>
      <c r="M366"/>
      <c r="N366"/>
      <c r="O366"/>
      <c r="P366"/>
      <c r="Q366"/>
      <c r="R366"/>
      <c r="S366"/>
      <c r="T366"/>
      <c r="U366"/>
      <c r="V366"/>
      <c r="W366"/>
      <c r="X366"/>
      <c r="Y366"/>
    </row>
    <row r="367" spans="1:25" ht="16" x14ac:dyDescent="0.2">
      <c r="A367" s="149"/>
      <c r="B367"/>
      <c r="C367"/>
      <c r="D367"/>
      <c r="E367"/>
      <c r="F367"/>
      <c r="G367"/>
      <c r="H367"/>
      <c r="I367"/>
      <c r="J367"/>
      <c r="K367"/>
      <c r="L367"/>
      <c r="M367"/>
      <c r="N367"/>
      <c r="O367"/>
      <c r="P367"/>
      <c r="Q367"/>
      <c r="R367"/>
      <c r="S367"/>
      <c r="T367"/>
      <c r="U367"/>
      <c r="V367"/>
      <c r="W367"/>
      <c r="X367"/>
      <c r="Y367"/>
    </row>
    <row r="368" spans="1:25" ht="16" x14ac:dyDescent="0.2">
      <c r="A368" s="149"/>
      <c r="B368"/>
      <c r="C368"/>
      <c r="D368"/>
      <c r="E368"/>
      <c r="F368"/>
      <c r="G368"/>
      <c r="H368"/>
      <c r="I368"/>
      <c r="J368"/>
      <c r="K368"/>
      <c r="L368"/>
      <c r="M368"/>
      <c r="N368"/>
      <c r="O368"/>
      <c r="P368"/>
      <c r="Q368"/>
      <c r="R368"/>
      <c r="S368"/>
      <c r="T368"/>
      <c r="U368"/>
      <c r="V368"/>
      <c r="W368"/>
      <c r="X368"/>
      <c r="Y368"/>
    </row>
    <row r="369" spans="1:25" ht="16" x14ac:dyDescent="0.2">
      <c r="A369" s="149"/>
      <c r="B369"/>
      <c r="C369"/>
      <c r="D369"/>
      <c r="E369"/>
      <c r="F369"/>
      <c r="G369"/>
      <c r="H369"/>
      <c r="I369"/>
      <c r="J369"/>
      <c r="K369"/>
      <c r="L369"/>
      <c r="M369"/>
      <c r="N369"/>
      <c r="O369"/>
      <c r="P369"/>
      <c r="Q369"/>
      <c r="R369"/>
      <c r="S369"/>
      <c r="T369"/>
      <c r="U369"/>
      <c r="V369"/>
      <c r="W369"/>
      <c r="X369"/>
      <c r="Y369"/>
    </row>
    <row r="370" spans="1:25" ht="16" x14ac:dyDescent="0.2">
      <c r="A370" s="149"/>
      <c r="B370"/>
      <c r="C370"/>
      <c r="D370"/>
      <c r="E370"/>
      <c r="F370"/>
      <c r="G370"/>
      <c r="H370"/>
      <c r="I370"/>
      <c r="J370"/>
      <c r="K370"/>
      <c r="L370"/>
      <c r="M370"/>
      <c r="N370"/>
      <c r="O370"/>
      <c r="P370"/>
      <c r="Q370"/>
      <c r="R370"/>
      <c r="S370"/>
      <c r="T370"/>
      <c r="U370"/>
      <c r="V370"/>
      <c r="W370"/>
      <c r="X370"/>
      <c r="Y370"/>
    </row>
    <row r="371" spans="1:25" ht="16" x14ac:dyDescent="0.2">
      <c r="A371" s="149"/>
      <c r="B371"/>
      <c r="C371"/>
      <c r="D371"/>
      <c r="E371"/>
      <c r="F371"/>
      <c r="G371"/>
      <c r="H371"/>
      <c r="I371"/>
      <c r="J371"/>
      <c r="K371"/>
      <c r="L371"/>
      <c r="M371"/>
      <c r="N371"/>
      <c r="O371"/>
      <c r="P371"/>
      <c r="Q371"/>
      <c r="R371"/>
      <c r="S371"/>
      <c r="T371"/>
      <c r="U371"/>
      <c r="V371"/>
      <c r="W371"/>
      <c r="X371"/>
      <c r="Y371"/>
    </row>
    <row r="372" spans="1:25" ht="16" x14ac:dyDescent="0.2">
      <c r="A372" s="149"/>
      <c r="B372"/>
      <c r="C372"/>
      <c r="D372"/>
      <c r="E372"/>
      <c r="F372"/>
      <c r="G372"/>
      <c r="H372"/>
      <c r="I372"/>
      <c r="J372"/>
      <c r="K372"/>
      <c r="L372"/>
      <c r="M372"/>
      <c r="N372"/>
      <c r="O372"/>
      <c r="P372"/>
      <c r="Q372"/>
      <c r="R372"/>
      <c r="S372"/>
      <c r="T372"/>
      <c r="U372"/>
      <c r="V372"/>
      <c r="W372"/>
      <c r="X372"/>
      <c r="Y372"/>
    </row>
    <row r="373" spans="1:25" ht="16" x14ac:dyDescent="0.2">
      <c r="A373" s="149"/>
      <c r="B373"/>
      <c r="C373"/>
      <c r="D373"/>
      <c r="E373"/>
      <c r="F373"/>
      <c r="G373"/>
      <c r="H373"/>
      <c r="I373"/>
      <c r="J373"/>
      <c r="K373"/>
      <c r="L373"/>
      <c r="M373"/>
      <c r="N373"/>
      <c r="O373"/>
      <c r="P373"/>
      <c r="Q373"/>
      <c r="R373"/>
      <c r="S373"/>
      <c r="T373"/>
      <c r="U373"/>
      <c r="V373"/>
      <c r="W373"/>
      <c r="X373"/>
      <c r="Y373"/>
    </row>
    <row r="374" spans="1:25" ht="16" x14ac:dyDescent="0.2">
      <c r="A374" s="149"/>
      <c r="B374"/>
      <c r="C374"/>
      <c r="D374"/>
      <c r="E374"/>
      <c r="F374"/>
      <c r="G374"/>
      <c r="H374"/>
      <c r="I374"/>
      <c r="J374"/>
      <c r="K374"/>
      <c r="L374"/>
      <c r="M374"/>
      <c r="N374"/>
      <c r="O374"/>
      <c r="P374"/>
      <c r="Q374"/>
      <c r="R374"/>
      <c r="S374"/>
      <c r="T374"/>
      <c r="U374"/>
      <c r="V374"/>
      <c r="W374"/>
      <c r="X374"/>
      <c r="Y374"/>
    </row>
    <row r="375" spans="1:25" ht="16" x14ac:dyDescent="0.2">
      <c r="A375" s="149"/>
      <c r="B375"/>
      <c r="C375"/>
      <c r="D375"/>
      <c r="E375"/>
      <c r="F375"/>
      <c r="G375"/>
      <c r="H375"/>
      <c r="I375"/>
      <c r="J375"/>
      <c r="K375"/>
      <c r="L375"/>
      <c r="M375"/>
      <c r="N375"/>
      <c r="O375"/>
      <c r="P375"/>
      <c r="Q375"/>
      <c r="R375"/>
      <c r="S375"/>
      <c r="T375"/>
      <c r="U375"/>
      <c r="V375"/>
      <c r="W375"/>
      <c r="X375"/>
      <c r="Y375"/>
    </row>
    <row r="376" spans="1:25" ht="16" x14ac:dyDescent="0.2">
      <c r="A376" s="149"/>
      <c r="B376"/>
      <c r="C376"/>
      <c r="D376"/>
      <c r="E376"/>
      <c r="F376"/>
      <c r="G376"/>
      <c r="H376"/>
      <c r="I376"/>
      <c r="J376"/>
      <c r="K376"/>
      <c r="L376"/>
      <c r="M376"/>
      <c r="N376"/>
      <c r="O376"/>
      <c r="P376"/>
      <c r="Q376"/>
      <c r="R376"/>
      <c r="S376"/>
      <c r="T376"/>
      <c r="U376"/>
      <c r="V376"/>
      <c r="W376"/>
      <c r="X376"/>
      <c r="Y376"/>
    </row>
    <row r="377" spans="1:25" ht="16" x14ac:dyDescent="0.2">
      <c r="A377" s="149"/>
      <c r="B377"/>
      <c r="C377"/>
      <c r="D377"/>
      <c r="E377"/>
      <c r="F377"/>
      <c r="G377"/>
      <c r="H377"/>
      <c r="I377"/>
      <c r="J377"/>
      <c r="K377"/>
      <c r="L377"/>
      <c r="M377"/>
      <c r="N377"/>
      <c r="O377"/>
      <c r="P377"/>
      <c r="Q377"/>
      <c r="R377"/>
      <c r="S377"/>
      <c r="T377"/>
      <c r="U377"/>
      <c r="V377"/>
      <c r="W377"/>
      <c r="X377"/>
      <c r="Y377"/>
    </row>
    <row r="378" spans="1:25" ht="16" x14ac:dyDescent="0.2">
      <c r="A378" s="149"/>
      <c r="B378"/>
      <c r="C378"/>
      <c r="D378"/>
      <c r="E378"/>
      <c r="F378"/>
      <c r="G378"/>
      <c r="H378"/>
      <c r="I378"/>
      <c r="J378"/>
      <c r="K378"/>
      <c r="L378"/>
      <c r="M378"/>
      <c r="N378"/>
      <c r="O378"/>
      <c r="P378"/>
      <c r="Q378"/>
      <c r="R378"/>
      <c r="S378"/>
      <c r="T378"/>
      <c r="U378"/>
      <c r="V378"/>
      <c r="W378"/>
      <c r="X378"/>
      <c r="Y378"/>
    </row>
    <row r="379" spans="1:25" ht="16" x14ac:dyDescent="0.2">
      <c r="A379" s="149"/>
      <c r="B379"/>
      <c r="C379"/>
      <c r="D379"/>
      <c r="E379"/>
      <c r="F379"/>
      <c r="G379"/>
      <c r="H379"/>
      <c r="I379"/>
      <c r="J379"/>
      <c r="K379"/>
      <c r="L379"/>
      <c r="M379"/>
      <c r="N379"/>
      <c r="O379"/>
      <c r="P379"/>
      <c r="Q379"/>
      <c r="R379"/>
      <c r="S379"/>
      <c r="T379"/>
      <c r="U379"/>
      <c r="V379"/>
      <c r="W379"/>
      <c r="X379"/>
      <c r="Y379"/>
    </row>
    <row r="380" spans="1:25" ht="16" x14ac:dyDescent="0.2">
      <c r="A380" s="149"/>
      <c r="B380"/>
      <c r="C380"/>
      <c r="D380"/>
      <c r="E380"/>
      <c r="F380"/>
      <c r="G380"/>
      <c r="H380"/>
      <c r="I380"/>
      <c r="J380"/>
      <c r="K380"/>
      <c r="L380"/>
      <c r="M380"/>
      <c r="N380"/>
      <c r="O380"/>
      <c r="P380"/>
      <c r="Q380"/>
      <c r="R380"/>
      <c r="S380"/>
      <c r="T380"/>
      <c r="U380"/>
      <c r="V380"/>
      <c r="W380"/>
      <c r="X380"/>
      <c r="Y380"/>
    </row>
    <row r="381" spans="1:25" ht="16" x14ac:dyDescent="0.2">
      <c r="A381" s="149"/>
      <c r="B381"/>
      <c r="C381"/>
      <c r="D381"/>
      <c r="E381"/>
      <c r="F381"/>
      <c r="G381"/>
      <c r="H381"/>
      <c r="I381"/>
      <c r="J381"/>
      <c r="K381"/>
      <c r="L381"/>
      <c r="M381"/>
      <c r="N381"/>
      <c r="O381"/>
      <c r="P381"/>
      <c r="Q381"/>
      <c r="R381"/>
      <c r="S381"/>
      <c r="T381"/>
      <c r="U381"/>
      <c r="V381"/>
      <c r="W381"/>
      <c r="X381"/>
      <c r="Y381"/>
    </row>
    <row r="382" spans="1:25" ht="16" x14ac:dyDescent="0.2">
      <c r="A382" s="149"/>
      <c r="B382"/>
      <c r="C382"/>
      <c r="D382"/>
      <c r="E382"/>
      <c r="F382"/>
      <c r="G382"/>
      <c r="H382"/>
      <c r="I382"/>
      <c r="J382"/>
      <c r="K382"/>
      <c r="L382"/>
      <c r="M382"/>
      <c r="N382"/>
      <c r="O382"/>
      <c r="P382"/>
      <c r="Q382"/>
      <c r="R382"/>
      <c r="S382"/>
      <c r="T382"/>
      <c r="U382"/>
      <c r="V382"/>
      <c r="W382"/>
      <c r="X382"/>
      <c r="Y382"/>
    </row>
    <row r="383" spans="1:25" ht="16" x14ac:dyDescent="0.2">
      <c r="A383" s="149"/>
      <c r="B383"/>
      <c r="C383"/>
      <c r="D383"/>
      <c r="E383"/>
      <c r="F383"/>
      <c r="G383"/>
      <c r="H383"/>
      <c r="I383"/>
      <c r="J383"/>
      <c r="K383"/>
      <c r="L383"/>
      <c r="M383"/>
      <c r="N383"/>
      <c r="O383"/>
      <c r="P383"/>
      <c r="Q383"/>
      <c r="R383"/>
      <c r="S383"/>
      <c r="T383"/>
      <c r="U383"/>
      <c r="V383"/>
      <c r="W383"/>
      <c r="X383"/>
      <c r="Y383"/>
    </row>
    <row r="384" spans="1:25" ht="16" x14ac:dyDescent="0.2">
      <c r="A384" s="149"/>
      <c r="B384"/>
      <c r="C384"/>
      <c r="D384"/>
      <c r="E384"/>
      <c r="F384"/>
      <c r="G384"/>
      <c r="H384"/>
      <c r="I384"/>
      <c r="J384"/>
      <c r="K384"/>
      <c r="L384"/>
      <c r="M384"/>
      <c r="N384"/>
      <c r="O384"/>
      <c r="P384"/>
      <c r="Q384"/>
      <c r="R384"/>
      <c r="S384"/>
      <c r="T384"/>
      <c r="U384"/>
      <c r="V384"/>
      <c r="W384"/>
      <c r="X384"/>
      <c r="Y384"/>
    </row>
    <row r="385" spans="1:25" ht="16" x14ac:dyDescent="0.2">
      <c r="A385" s="149"/>
      <c r="B385"/>
      <c r="C385"/>
      <c r="D385"/>
      <c r="E385"/>
      <c r="F385"/>
      <c r="G385"/>
      <c r="H385"/>
      <c r="I385"/>
      <c r="J385"/>
      <c r="K385"/>
      <c r="L385"/>
      <c r="M385"/>
      <c r="N385"/>
      <c r="O385"/>
      <c r="P385"/>
      <c r="Q385"/>
      <c r="R385"/>
      <c r="S385"/>
      <c r="T385"/>
      <c r="U385"/>
      <c r="V385"/>
      <c r="W385"/>
      <c r="X385"/>
      <c r="Y385"/>
    </row>
    <row r="386" spans="1:25" ht="16" x14ac:dyDescent="0.2">
      <c r="A386" s="149"/>
      <c r="B386"/>
      <c r="C386"/>
      <c r="D386"/>
      <c r="E386"/>
      <c r="F386"/>
      <c r="G386"/>
      <c r="H386"/>
      <c r="I386"/>
      <c r="J386"/>
      <c r="K386"/>
      <c r="L386"/>
      <c r="M386"/>
      <c r="N386"/>
      <c r="O386"/>
      <c r="P386"/>
      <c r="Q386"/>
      <c r="R386"/>
      <c r="S386"/>
      <c r="T386"/>
      <c r="U386"/>
      <c r="V386"/>
      <c r="W386"/>
      <c r="X386"/>
      <c r="Y386"/>
    </row>
    <row r="387" spans="1:25" ht="16" x14ac:dyDescent="0.2">
      <c r="A387" s="149"/>
      <c r="B387"/>
      <c r="C387"/>
      <c r="D387"/>
      <c r="E387"/>
      <c r="F387"/>
      <c r="G387"/>
      <c r="H387"/>
      <c r="I387"/>
      <c r="J387"/>
      <c r="K387"/>
      <c r="L387"/>
      <c r="M387"/>
      <c r="N387"/>
      <c r="O387"/>
      <c r="P387"/>
      <c r="Q387"/>
      <c r="R387"/>
      <c r="S387"/>
      <c r="T387"/>
      <c r="U387"/>
      <c r="V387"/>
      <c r="W387"/>
      <c r="X387"/>
      <c r="Y387"/>
    </row>
    <row r="388" spans="1:25" ht="16" x14ac:dyDescent="0.2">
      <c r="A388" s="149"/>
      <c r="B388"/>
      <c r="C388"/>
      <c r="D388"/>
      <c r="E388"/>
      <c r="F388"/>
      <c r="G388"/>
      <c r="H388"/>
      <c r="I388"/>
      <c r="J388"/>
      <c r="K388"/>
      <c r="L388"/>
      <c r="M388"/>
      <c r="N388"/>
      <c r="O388"/>
      <c r="P388"/>
      <c r="Q388"/>
      <c r="R388"/>
      <c r="S388"/>
      <c r="T388"/>
      <c r="U388"/>
      <c r="V388"/>
      <c r="W388"/>
      <c r="X388"/>
      <c r="Y388"/>
    </row>
    <row r="389" spans="1:25" ht="16" x14ac:dyDescent="0.2">
      <c r="A389" s="149"/>
      <c r="B389"/>
      <c r="C389"/>
      <c r="D389"/>
      <c r="E389"/>
      <c r="F389"/>
      <c r="G389"/>
      <c r="H389"/>
      <c r="I389"/>
      <c r="J389"/>
      <c r="K389"/>
      <c r="L389"/>
      <c r="M389"/>
      <c r="N389"/>
      <c r="O389"/>
      <c r="P389"/>
      <c r="Q389"/>
      <c r="R389"/>
      <c r="S389"/>
      <c r="T389"/>
      <c r="U389"/>
      <c r="V389"/>
      <c r="W389"/>
      <c r="X389"/>
      <c r="Y389"/>
    </row>
    <row r="390" spans="1:25" ht="16" x14ac:dyDescent="0.2">
      <c r="A390" s="149"/>
      <c r="B390"/>
      <c r="C390"/>
      <c r="D390"/>
      <c r="E390"/>
      <c r="F390"/>
      <c r="G390"/>
      <c r="H390"/>
      <c r="I390"/>
      <c r="J390"/>
      <c r="K390"/>
      <c r="L390"/>
      <c r="M390"/>
      <c r="N390"/>
      <c r="O390"/>
      <c r="P390"/>
      <c r="Q390"/>
      <c r="R390"/>
      <c r="S390"/>
      <c r="T390"/>
      <c r="U390"/>
      <c r="V390"/>
      <c r="W390"/>
      <c r="X390"/>
      <c r="Y390"/>
    </row>
    <row r="391" spans="1:25" ht="16" x14ac:dyDescent="0.2">
      <c r="A391" s="149"/>
      <c r="B391"/>
      <c r="C391"/>
      <c r="D391"/>
      <c r="E391"/>
      <c r="F391"/>
      <c r="G391"/>
      <c r="H391"/>
      <c r="I391"/>
      <c r="J391"/>
      <c r="K391"/>
      <c r="L391"/>
      <c r="M391"/>
      <c r="N391"/>
      <c r="O391"/>
      <c r="P391"/>
      <c r="Q391"/>
      <c r="R391"/>
      <c r="S391"/>
      <c r="T391"/>
      <c r="U391"/>
      <c r="V391"/>
      <c r="W391"/>
      <c r="X391"/>
      <c r="Y391"/>
    </row>
    <row r="392" spans="1:25" ht="16" x14ac:dyDescent="0.2">
      <c r="A392" s="149"/>
      <c r="B392"/>
      <c r="C392"/>
      <c r="D392"/>
      <c r="E392"/>
      <c r="F392"/>
      <c r="G392"/>
      <c r="H392"/>
      <c r="I392"/>
      <c r="J392"/>
      <c r="K392"/>
      <c r="L392"/>
      <c r="M392"/>
      <c r="N392"/>
      <c r="O392"/>
      <c r="P392"/>
      <c r="Q392"/>
      <c r="R392"/>
      <c r="S392"/>
      <c r="T392"/>
      <c r="U392"/>
      <c r="V392"/>
      <c r="W392"/>
      <c r="X392"/>
      <c r="Y392"/>
    </row>
    <row r="393" spans="1:25" ht="16" x14ac:dyDescent="0.2">
      <c r="A393" s="149"/>
      <c r="B393"/>
      <c r="C393"/>
      <c r="D393"/>
      <c r="E393"/>
      <c r="F393"/>
      <c r="G393"/>
      <c r="H393"/>
      <c r="I393"/>
      <c r="J393"/>
      <c r="K393"/>
      <c r="L393"/>
      <c r="M393"/>
      <c r="N393"/>
      <c r="O393"/>
      <c r="P393"/>
      <c r="Q393"/>
      <c r="R393"/>
      <c r="S393"/>
      <c r="T393"/>
      <c r="U393"/>
      <c r="V393"/>
      <c r="W393"/>
      <c r="X393"/>
      <c r="Y393"/>
    </row>
    <row r="394" spans="1:25" ht="16" x14ac:dyDescent="0.2">
      <c r="A394" s="149"/>
      <c r="B394"/>
      <c r="C394"/>
      <c r="D394"/>
      <c r="E394"/>
      <c r="F394"/>
      <c r="G394"/>
      <c r="H394"/>
      <c r="I394"/>
      <c r="J394"/>
      <c r="K394"/>
      <c r="L394"/>
      <c r="M394"/>
      <c r="N394"/>
      <c r="O394"/>
      <c r="P394"/>
      <c r="Q394"/>
      <c r="R394"/>
      <c r="S394"/>
      <c r="T394"/>
      <c r="U394"/>
      <c r="V394"/>
      <c r="W394"/>
      <c r="X394"/>
      <c r="Y394"/>
    </row>
    <row r="395" spans="1:25" ht="16" x14ac:dyDescent="0.2">
      <c r="A395" s="149"/>
      <c r="B395"/>
      <c r="C395"/>
      <c r="D395"/>
      <c r="E395"/>
      <c r="F395"/>
      <c r="G395"/>
      <c r="H395"/>
      <c r="I395"/>
      <c r="J395"/>
      <c r="K395"/>
      <c r="L395"/>
      <c r="M395"/>
      <c r="N395"/>
      <c r="O395"/>
      <c r="P395"/>
      <c r="Q395"/>
      <c r="R395"/>
      <c r="S395"/>
      <c r="T395"/>
      <c r="U395"/>
      <c r="V395"/>
      <c r="W395"/>
      <c r="X395"/>
      <c r="Y395"/>
    </row>
    <row r="396" spans="1:25" ht="16" x14ac:dyDescent="0.2">
      <c r="A396" s="149"/>
      <c r="B396"/>
      <c r="C396"/>
      <c r="D396"/>
      <c r="E396"/>
      <c r="F396"/>
      <c r="G396"/>
      <c r="H396"/>
      <c r="I396"/>
      <c r="J396"/>
      <c r="K396"/>
      <c r="L396"/>
      <c r="M396"/>
      <c r="N396"/>
      <c r="O396"/>
      <c r="P396"/>
      <c r="Q396"/>
      <c r="R396"/>
      <c r="S396"/>
      <c r="T396"/>
      <c r="U396"/>
      <c r="V396"/>
      <c r="W396"/>
      <c r="X396"/>
      <c r="Y396"/>
    </row>
    <row r="397" spans="1:25" ht="16" x14ac:dyDescent="0.2">
      <c r="A397" s="149"/>
      <c r="B397"/>
      <c r="C397"/>
      <c r="D397"/>
      <c r="E397"/>
      <c r="F397"/>
      <c r="G397"/>
      <c r="H397"/>
      <c r="I397"/>
      <c r="J397"/>
      <c r="K397"/>
      <c r="L397"/>
      <c r="M397"/>
      <c r="N397"/>
      <c r="O397"/>
      <c r="P397"/>
      <c r="Q397"/>
      <c r="R397"/>
      <c r="S397"/>
      <c r="T397"/>
      <c r="U397"/>
      <c r="V397"/>
      <c r="W397"/>
      <c r="X397"/>
      <c r="Y397"/>
    </row>
    <row r="398" spans="1:25" ht="16" x14ac:dyDescent="0.2">
      <c r="A398" s="149"/>
      <c r="B398"/>
      <c r="C398"/>
      <c r="D398"/>
      <c r="E398"/>
      <c r="F398"/>
      <c r="G398"/>
      <c r="H398"/>
      <c r="I398"/>
      <c r="J398"/>
      <c r="K398"/>
      <c r="L398"/>
      <c r="M398"/>
      <c r="N398"/>
      <c r="O398"/>
      <c r="P398"/>
      <c r="Q398"/>
      <c r="R398"/>
      <c r="S398"/>
      <c r="T398"/>
      <c r="U398"/>
      <c r="V398"/>
      <c r="W398"/>
      <c r="X398"/>
      <c r="Y398"/>
    </row>
    <row r="399" spans="1:25" ht="16" x14ac:dyDescent="0.2">
      <c r="A399" s="149"/>
      <c r="B399"/>
      <c r="C399"/>
      <c r="D399"/>
      <c r="E399"/>
      <c r="F399"/>
      <c r="G399"/>
      <c r="H399"/>
      <c r="I399"/>
      <c r="J399"/>
      <c r="K399"/>
      <c r="L399"/>
      <c r="M399"/>
      <c r="N399"/>
      <c r="O399"/>
      <c r="P399"/>
      <c r="Q399"/>
      <c r="R399"/>
      <c r="S399"/>
      <c r="T399"/>
      <c r="U399"/>
      <c r="V399"/>
      <c r="W399"/>
      <c r="X399"/>
      <c r="Y399"/>
    </row>
    <row r="400" spans="1:25" ht="16" x14ac:dyDescent="0.2">
      <c r="A400" s="149"/>
      <c r="B400"/>
      <c r="C400"/>
      <c r="D400"/>
      <c r="E400"/>
      <c r="F400"/>
      <c r="G400"/>
      <c r="H400"/>
      <c r="I400"/>
      <c r="J400"/>
      <c r="K400"/>
      <c r="L400"/>
      <c r="M400"/>
      <c r="N400"/>
      <c r="O400"/>
      <c r="P400"/>
      <c r="Q400"/>
      <c r="R400"/>
      <c r="S400"/>
      <c r="T400"/>
      <c r="U400"/>
      <c r="V400"/>
      <c r="W400"/>
      <c r="X400"/>
      <c r="Y400"/>
    </row>
    <row r="401" spans="1:25" ht="16" x14ac:dyDescent="0.2">
      <c r="A401" s="149"/>
      <c r="B401"/>
      <c r="C401"/>
      <c r="D401"/>
      <c r="E401"/>
      <c r="F401"/>
      <c r="G401"/>
      <c r="H401"/>
      <c r="I401"/>
      <c r="J401"/>
      <c r="K401"/>
      <c r="L401"/>
      <c r="M401"/>
      <c r="N401"/>
      <c r="O401"/>
      <c r="P401"/>
      <c r="Q401"/>
      <c r="R401"/>
      <c r="S401"/>
      <c r="T401"/>
      <c r="U401"/>
      <c r="V401"/>
      <c r="W401"/>
      <c r="X401"/>
      <c r="Y401"/>
    </row>
    <row r="402" spans="1:25" ht="16" x14ac:dyDescent="0.2">
      <c r="A402" s="149"/>
      <c r="B402"/>
      <c r="C402"/>
      <c r="D402"/>
      <c r="E402"/>
      <c r="F402"/>
      <c r="G402"/>
      <c r="H402"/>
      <c r="I402"/>
      <c r="J402"/>
      <c r="K402"/>
      <c r="L402"/>
      <c r="M402"/>
      <c r="N402"/>
      <c r="O402"/>
      <c r="P402"/>
      <c r="Q402"/>
      <c r="R402"/>
      <c r="S402"/>
      <c r="T402"/>
      <c r="U402"/>
      <c r="V402"/>
      <c r="W402"/>
      <c r="X402"/>
      <c r="Y402"/>
    </row>
    <row r="403" spans="1:25" ht="16" x14ac:dyDescent="0.2">
      <c r="A403" s="149"/>
      <c r="B403"/>
      <c r="C403"/>
      <c r="D403"/>
      <c r="E403"/>
      <c r="F403"/>
      <c r="G403"/>
      <c r="H403"/>
      <c r="I403"/>
      <c r="J403"/>
      <c r="K403"/>
      <c r="L403"/>
      <c r="M403"/>
      <c r="N403"/>
      <c r="O403"/>
      <c r="P403"/>
      <c r="Q403"/>
      <c r="R403"/>
      <c r="S403"/>
      <c r="T403"/>
      <c r="U403"/>
      <c r="V403"/>
      <c r="W403"/>
      <c r="X403"/>
      <c r="Y403"/>
    </row>
    <row r="404" spans="1:25" ht="16" x14ac:dyDescent="0.2">
      <c r="A404" s="149"/>
      <c r="B404"/>
      <c r="C404"/>
      <c r="D404"/>
      <c r="E404"/>
      <c r="F404"/>
      <c r="G404"/>
      <c r="H404"/>
      <c r="I404"/>
      <c r="J404"/>
      <c r="K404"/>
      <c r="L404"/>
      <c r="M404"/>
      <c r="N404"/>
      <c r="O404"/>
      <c r="P404"/>
      <c r="Q404"/>
      <c r="R404"/>
      <c r="S404"/>
      <c r="T404"/>
      <c r="U404"/>
      <c r="V404"/>
      <c r="W404"/>
      <c r="X404"/>
      <c r="Y404"/>
    </row>
    <row r="405" spans="1:25" ht="16" x14ac:dyDescent="0.2">
      <c r="A405" s="149"/>
      <c r="B405"/>
      <c r="C405"/>
      <c r="D405"/>
      <c r="E405"/>
      <c r="F405"/>
      <c r="G405"/>
      <c r="H405"/>
      <c r="I405"/>
      <c r="J405"/>
      <c r="K405"/>
      <c r="L405"/>
      <c r="M405"/>
      <c r="N405"/>
      <c r="O405"/>
      <c r="P405"/>
      <c r="Q405"/>
      <c r="R405"/>
      <c r="S405"/>
      <c r="T405"/>
      <c r="U405"/>
      <c r="V405"/>
      <c r="W405"/>
      <c r="X405"/>
      <c r="Y405"/>
    </row>
    <row r="406" spans="1:25" ht="16" x14ac:dyDescent="0.2">
      <c r="A406" s="149"/>
      <c r="B406"/>
      <c r="C406"/>
      <c r="D406"/>
      <c r="E406"/>
      <c r="F406"/>
      <c r="G406"/>
      <c r="H406"/>
      <c r="I406"/>
      <c r="J406"/>
      <c r="K406"/>
      <c r="L406"/>
      <c r="M406"/>
      <c r="N406"/>
      <c r="O406"/>
      <c r="P406"/>
      <c r="Q406"/>
      <c r="R406"/>
      <c r="S406"/>
      <c r="T406"/>
      <c r="U406"/>
      <c r="V406"/>
      <c r="W406"/>
      <c r="X406"/>
      <c r="Y406"/>
    </row>
    <row r="407" spans="1:25" ht="16" x14ac:dyDescent="0.2">
      <c r="A407" s="149"/>
      <c r="B407"/>
      <c r="C407"/>
      <c r="D407"/>
      <c r="E407"/>
      <c r="F407"/>
      <c r="G407"/>
      <c r="H407"/>
      <c r="I407"/>
      <c r="J407"/>
      <c r="K407"/>
      <c r="L407"/>
      <c r="M407"/>
      <c r="N407"/>
      <c r="O407"/>
      <c r="P407"/>
      <c r="Q407"/>
      <c r="R407"/>
      <c r="S407"/>
      <c r="T407"/>
      <c r="U407"/>
      <c r="V407"/>
      <c r="W407"/>
      <c r="X407"/>
      <c r="Y407"/>
    </row>
    <row r="408" spans="1:25" ht="16" x14ac:dyDescent="0.2">
      <c r="A408" s="149"/>
      <c r="B408"/>
      <c r="C408"/>
      <c r="D408"/>
      <c r="E408"/>
      <c r="F408"/>
      <c r="G408"/>
      <c r="H408"/>
      <c r="I408"/>
      <c r="J408"/>
      <c r="K408"/>
      <c r="L408"/>
      <c r="M408"/>
      <c r="N408"/>
      <c r="O408"/>
      <c r="P408"/>
      <c r="Q408"/>
      <c r="R408"/>
      <c r="S408"/>
      <c r="T408"/>
      <c r="U408"/>
      <c r="V408"/>
      <c r="W408"/>
      <c r="X408"/>
      <c r="Y408"/>
    </row>
    <row r="409" spans="1:25" ht="16" x14ac:dyDescent="0.2">
      <c r="A409" s="149"/>
      <c r="B409"/>
      <c r="C409"/>
      <c r="D409"/>
      <c r="E409"/>
      <c r="F409"/>
      <c r="G409"/>
      <c r="H409"/>
      <c r="I409"/>
      <c r="J409"/>
      <c r="K409"/>
      <c r="L409"/>
      <c r="M409"/>
      <c r="N409"/>
      <c r="O409"/>
      <c r="P409"/>
      <c r="Q409"/>
      <c r="R409"/>
      <c r="S409"/>
      <c r="T409"/>
      <c r="U409"/>
      <c r="V409"/>
      <c r="W409"/>
      <c r="X409"/>
      <c r="Y409"/>
    </row>
    <row r="410" spans="1:25" ht="16" x14ac:dyDescent="0.2">
      <c r="A410" s="149"/>
      <c r="B410"/>
      <c r="C410"/>
      <c r="D410"/>
      <c r="E410"/>
      <c r="F410"/>
      <c r="G410"/>
      <c r="H410"/>
      <c r="I410"/>
      <c r="J410"/>
      <c r="K410"/>
      <c r="L410"/>
      <c r="M410"/>
      <c r="N410"/>
      <c r="O410"/>
      <c r="P410"/>
      <c r="Q410"/>
      <c r="R410"/>
      <c r="S410"/>
      <c r="T410"/>
      <c r="U410"/>
      <c r="V410"/>
      <c r="W410"/>
      <c r="X410"/>
      <c r="Y410"/>
    </row>
    <row r="411" spans="1:25" ht="16" x14ac:dyDescent="0.2">
      <c r="A411" s="149"/>
      <c r="B411"/>
      <c r="C411"/>
      <c r="D411"/>
      <c r="E411"/>
      <c r="F411"/>
      <c r="G411"/>
      <c r="H411"/>
      <c r="I411"/>
      <c r="J411"/>
      <c r="K411"/>
      <c r="L411"/>
      <c r="M411"/>
      <c r="N411"/>
      <c r="O411"/>
      <c r="P411"/>
      <c r="Q411"/>
      <c r="R411"/>
      <c r="S411"/>
      <c r="T411"/>
      <c r="U411"/>
      <c r="V411"/>
      <c r="W411"/>
      <c r="X411"/>
      <c r="Y411"/>
    </row>
    <row r="412" spans="1:25" ht="16" x14ac:dyDescent="0.2">
      <c r="A412" s="149"/>
      <c r="B412"/>
      <c r="C412"/>
      <c r="D412"/>
      <c r="E412"/>
      <c r="F412"/>
      <c r="G412"/>
      <c r="H412"/>
      <c r="I412"/>
      <c r="J412"/>
      <c r="K412"/>
      <c r="L412"/>
      <c r="M412"/>
      <c r="N412"/>
      <c r="O412"/>
      <c r="P412"/>
      <c r="Q412"/>
      <c r="R412"/>
      <c r="S412"/>
      <c r="T412"/>
      <c r="U412"/>
      <c r="V412"/>
      <c r="W412"/>
      <c r="X412"/>
      <c r="Y412"/>
    </row>
    <row r="413" spans="1:25" ht="16" x14ac:dyDescent="0.2">
      <c r="A413" s="149"/>
      <c r="B413"/>
      <c r="C413"/>
      <c r="D413"/>
      <c r="E413"/>
      <c r="F413"/>
      <c r="G413"/>
      <c r="H413"/>
      <c r="I413"/>
      <c r="J413"/>
      <c r="K413"/>
      <c r="L413"/>
      <c r="M413"/>
      <c r="N413"/>
      <c r="O413"/>
      <c r="P413"/>
      <c r="Q413"/>
      <c r="R413"/>
      <c r="S413"/>
      <c r="T413"/>
      <c r="U413"/>
      <c r="V413"/>
      <c r="W413"/>
      <c r="X413"/>
      <c r="Y413"/>
    </row>
    <row r="414" spans="1:25" ht="16" x14ac:dyDescent="0.2">
      <c r="A414" s="149"/>
      <c r="B414"/>
      <c r="C414"/>
      <c r="D414"/>
      <c r="E414"/>
      <c r="F414"/>
      <c r="G414"/>
      <c r="H414"/>
      <c r="I414"/>
      <c r="J414"/>
      <c r="K414"/>
      <c r="L414"/>
      <c r="M414"/>
      <c r="N414"/>
      <c r="O414"/>
      <c r="P414"/>
      <c r="Q414"/>
      <c r="R414"/>
      <c r="S414"/>
      <c r="T414"/>
      <c r="U414"/>
      <c r="V414"/>
      <c r="W414"/>
      <c r="X414"/>
      <c r="Y414"/>
    </row>
    <row r="415" spans="1:25" ht="16" x14ac:dyDescent="0.2">
      <c r="A415" s="149"/>
      <c r="B415"/>
      <c r="C415"/>
      <c r="D415"/>
      <c r="E415"/>
      <c r="F415"/>
      <c r="G415"/>
      <c r="H415"/>
      <c r="I415"/>
      <c r="J415"/>
      <c r="K415"/>
      <c r="L415"/>
      <c r="M415"/>
      <c r="N415"/>
      <c r="O415"/>
      <c r="P415"/>
      <c r="Q415"/>
      <c r="R415"/>
      <c r="S415"/>
      <c r="T415"/>
      <c r="U415"/>
      <c r="V415"/>
      <c r="W415"/>
      <c r="X415"/>
      <c r="Y415"/>
    </row>
    <row r="416" spans="1:25" ht="16" x14ac:dyDescent="0.2">
      <c r="A416" s="149"/>
      <c r="B416"/>
      <c r="C416"/>
      <c r="D416"/>
      <c r="E416"/>
      <c r="F416"/>
      <c r="G416"/>
      <c r="H416"/>
      <c r="I416"/>
      <c r="J416"/>
      <c r="K416"/>
      <c r="L416"/>
      <c r="M416"/>
      <c r="N416"/>
      <c r="O416"/>
      <c r="P416"/>
      <c r="Q416"/>
      <c r="R416"/>
      <c r="S416"/>
      <c r="T416"/>
      <c r="U416"/>
      <c r="V416"/>
      <c r="W416"/>
      <c r="X416"/>
      <c r="Y416"/>
    </row>
    <row r="417" spans="1:25" ht="16" x14ac:dyDescent="0.2">
      <c r="A417" s="149"/>
      <c r="B417"/>
      <c r="C417"/>
      <c r="D417"/>
      <c r="E417"/>
      <c r="F417"/>
      <c r="G417"/>
      <c r="H417"/>
      <c r="I417"/>
      <c r="J417"/>
      <c r="K417"/>
      <c r="L417"/>
      <c r="M417"/>
      <c r="N417"/>
      <c r="O417"/>
      <c r="P417"/>
      <c r="Q417"/>
      <c r="R417"/>
      <c r="S417"/>
      <c r="T417"/>
      <c r="U417"/>
      <c r="V417"/>
      <c r="W417"/>
      <c r="X417"/>
      <c r="Y417"/>
    </row>
    <row r="418" spans="1:25" ht="16" x14ac:dyDescent="0.2">
      <c r="A418" s="149"/>
      <c r="B418"/>
      <c r="C418"/>
      <c r="D418"/>
      <c r="E418"/>
      <c r="F418"/>
      <c r="G418"/>
      <c r="H418"/>
      <c r="I418"/>
      <c r="J418"/>
      <c r="K418"/>
      <c r="L418"/>
      <c r="M418"/>
      <c r="N418"/>
      <c r="O418"/>
      <c r="P418"/>
      <c r="Q418"/>
      <c r="R418"/>
      <c r="S418"/>
      <c r="T418"/>
      <c r="U418"/>
      <c r="V418"/>
      <c r="W418"/>
      <c r="X418"/>
      <c r="Y418"/>
    </row>
    <row r="419" spans="1:25" ht="16" x14ac:dyDescent="0.2">
      <c r="A419" s="149"/>
      <c r="B419"/>
      <c r="C419"/>
      <c r="D419"/>
      <c r="E419"/>
      <c r="F419"/>
      <c r="G419"/>
      <c r="H419"/>
      <c r="I419"/>
      <c r="J419"/>
      <c r="K419"/>
      <c r="L419"/>
      <c r="M419"/>
      <c r="N419"/>
      <c r="O419"/>
      <c r="P419"/>
      <c r="Q419"/>
      <c r="R419"/>
      <c r="S419"/>
      <c r="T419"/>
      <c r="U419"/>
      <c r="V419"/>
      <c r="W419"/>
      <c r="X419"/>
      <c r="Y419"/>
    </row>
    <row r="420" spans="1:25" ht="16" x14ac:dyDescent="0.2">
      <c r="A420" s="149"/>
      <c r="B420"/>
      <c r="C420"/>
      <c r="D420"/>
      <c r="E420"/>
      <c r="F420"/>
      <c r="G420"/>
      <c r="H420"/>
      <c r="I420"/>
      <c r="J420"/>
      <c r="K420"/>
      <c r="L420"/>
      <c r="M420"/>
      <c r="N420"/>
      <c r="O420"/>
      <c r="P420"/>
      <c r="Q420"/>
      <c r="R420"/>
      <c r="S420"/>
      <c r="T420"/>
      <c r="U420"/>
      <c r="V420"/>
      <c r="W420"/>
      <c r="X420"/>
      <c r="Y420"/>
    </row>
    <row r="421" spans="1:25" ht="16" x14ac:dyDescent="0.2">
      <c r="A421" s="149"/>
      <c r="B421"/>
      <c r="C421"/>
      <c r="D421"/>
      <c r="E421"/>
      <c r="F421"/>
      <c r="G421"/>
      <c r="H421"/>
      <c r="I421"/>
      <c r="J421"/>
      <c r="K421"/>
      <c r="L421"/>
      <c r="M421"/>
      <c r="N421"/>
      <c r="O421"/>
      <c r="P421"/>
      <c r="Q421"/>
      <c r="R421"/>
      <c r="S421"/>
      <c r="T421"/>
      <c r="U421"/>
      <c r="V421"/>
      <c r="W421"/>
      <c r="X421"/>
      <c r="Y421"/>
    </row>
    <row r="422" spans="1:25" ht="16" x14ac:dyDescent="0.2">
      <c r="A422" s="149"/>
      <c r="B422"/>
      <c r="C422"/>
      <c r="D422"/>
      <c r="E422"/>
      <c r="F422"/>
      <c r="G422"/>
      <c r="H422"/>
      <c r="I422"/>
      <c r="J422"/>
      <c r="K422"/>
      <c r="L422"/>
      <c r="M422"/>
      <c r="N422"/>
      <c r="O422"/>
      <c r="P422"/>
      <c r="Q422"/>
      <c r="R422"/>
      <c r="S422"/>
      <c r="T422"/>
      <c r="U422"/>
      <c r="V422"/>
      <c r="W422"/>
      <c r="X422"/>
      <c r="Y422"/>
    </row>
    <row r="423" spans="1:25" ht="16" x14ac:dyDescent="0.2">
      <c r="A423" s="149"/>
      <c r="B423"/>
      <c r="C423"/>
      <c r="D423"/>
      <c r="E423"/>
      <c r="F423"/>
      <c r="G423"/>
      <c r="H423"/>
      <c r="I423"/>
      <c r="J423"/>
      <c r="K423"/>
      <c r="L423"/>
      <c r="M423"/>
      <c r="N423"/>
      <c r="O423"/>
      <c r="P423"/>
      <c r="Q423"/>
      <c r="R423"/>
      <c r="S423"/>
      <c r="T423"/>
      <c r="U423"/>
      <c r="V423"/>
      <c r="W423"/>
      <c r="X423"/>
      <c r="Y423"/>
    </row>
    <row r="424" spans="1:25" ht="16" x14ac:dyDescent="0.2">
      <c r="A424" s="149"/>
      <c r="B424"/>
      <c r="C424"/>
      <c r="D424"/>
      <c r="E424"/>
      <c r="F424"/>
      <c r="G424"/>
      <c r="H424"/>
      <c r="I424"/>
      <c r="J424"/>
      <c r="K424"/>
      <c r="L424"/>
      <c r="M424"/>
      <c r="N424"/>
      <c r="O424"/>
      <c r="P424"/>
      <c r="Q424"/>
      <c r="R424"/>
      <c r="S424"/>
      <c r="T424"/>
      <c r="U424"/>
      <c r="V424"/>
      <c r="W424"/>
      <c r="X424"/>
      <c r="Y424"/>
    </row>
    <row r="425" spans="1:25" ht="16" x14ac:dyDescent="0.2">
      <c r="A425" s="149"/>
      <c r="B425"/>
      <c r="C425"/>
      <c r="D425"/>
      <c r="E425"/>
      <c r="F425"/>
      <c r="G425"/>
      <c r="H425"/>
      <c r="I425"/>
      <c r="J425"/>
      <c r="K425"/>
      <c r="L425"/>
      <c r="M425"/>
      <c r="N425"/>
      <c r="O425"/>
      <c r="P425"/>
      <c r="Q425"/>
      <c r="R425"/>
      <c r="S425"/>
      <c r="T425"/>
      <c r="U425"/>
      <c r="V425"/>
      <c r="W425"/>
      <c r="X425"/>
      <c r="Y425"/>
    </row>
    <row r="426" spans="1:25" ht="16" x14ac:dyDescent="0.2">
      <c r="A426" s="149"/>
      <c r="B426"/>
      <c r="C426"/>
      <c r="D426"/>
      <c r="E426"/>
      <c r="F426"/>
      <c r="G426"/>
      <c r="H426"/>
      <c r="I426"/>
      <c r="J426"/>
      <c r="K426"/>
      <c r="L426"/>
      <c r="M426"/>
      <c r="N426"/>
      <c r="O426"/>
      <c r="P426"/>
      <c r="Q426"/>
      <c r="R426"/>
      <c r="S426"/>
      <c r="T426"/>
      <c r="U426"/>
      <c r="V426"/>
      <c r="W426"/>
      <c r="X426"/>
      <c r="Y426"/>
    </row>
    <row r="427" spans="1:25" ht="16" x14ac:dyDescent="0.2">
      <c r="A427" s="149"/>
      <c r="B427"/>
      <c r="C427"/>
      <c r="D427"/>
      <c r="E427"/>
      <c r="F427"/>
      <c r="G427"/>
      <c r="H427"/>
      <c r="I427"/>
      <c r="J427"/>
      <c r="K427"/>
      <c r="L427"/>
      <c r="M427"/>
      <c r="N427"/>
      <c r="O427"/>
      <c r="P427"/>
      <c r="Q427"/>
      <c r="R427"/>
      <c r="S427"/>
      <c r="T427"/>
      <c r="U427"/>
      <c r="V427"/>
      <c r="W427"/>
      <c r="X427"/>
      <c r="Y427"/>
    </row>
    <row r="428" spans="1:25" ht="16" x14ac:dyDescent="0.2">
      <c r="A428" s="149"/>
      <c r="B428"/>
      <c r="C428"/>
      <c r="D428"/>
      <c r="E428"/>
      <c r="F428"/>
      <c r="G428"/>
      <c r="H428"/>
      <c r="I428"/>
      <c r="J428"/>
      <c r="K428"/>
      <c r="L428"/>
      <c r="M428"/>
      <c r="N428"/>
      <c r="O428"/>
      <c r="P428"/>
      <c r="Q428"/>
      <c r="R428"/>
      <c r="S428"/>
      <c r="T428"/>
      <c r="U428"/>
      <c r="V428"/>
      <c r="W428"/>
      <c r="X428"/>
      <c r="Y428"/>
    </row>
    <row r="429" spans="1:25" ht="16" x14ac:dyDescent="0.2">
      <c r="A429" s="149"/>
      <c r="B429"/>
      <c r="C429"/>
      <c r="D429"/>
      <c r="E429"/>
      <c r="F429"/>
      <c r="G429"/>
      <c r="H429"/>
      <c r="I429"/>
      <c r="J429"/>
      <c r="K429"/>
      <c r="L429"/>
      <c r="M429"/>
      <c r="N429"/>
      <c r="O429"/>
      <c r="P429"/>
      <c r="Q429"/>
      <c r="R429"/>
      <c r="S429"/>
      <c r="T429"/>
      <c r="U429"/>
      <c r="V429"/>
      <c r="W429"/>
      <c r="X429"/>
      <c r="Y429"/>
    </row>
    <row r="430" spans="1:25" ht="16" x14ac:dyDescent="0.2">
      <c r="A430" s="149"/>
      <c r="B430"/>
      <c r="C430"/>
      <c r="D430"/>
      <c r="E430"/>
      <c r="F430"/>
      <c r="G430"/>
      <c r="H430"/>
      <c r="I430"/>
      <c r="J430"/>
      <c r="K430"/>
      <c r="L430"/>
      <c r="M430"/>
      <c r="N430"/>
      <c r="O430"/>
      <c r="P430"/>
      <c r="Q430"/>
      <c r="R430"/>
      <c r="S430"/>
      <c r="T430"/>
      <c r="U430"/>
      <c r="V430"/>
      <c r="W430"/>
      <c r="X430"/>
      <c r="Y430"/>
    </row>
    <row r="431" spans="1:25" ht="16" x14ac:dyDescent="0.2">
      <c r="A431" s="149"/>
      <c r="B431"/>
      <c r="C431"/>
      <c r="D431"/>
      <c r="E431"/>
      <c r="F431"/>
      <c r="G431"/>
      <c r="H431"/>
      <c r="I431"/>
      <c r="J431"/>
      <c r="K431"/>
      <c r="L431"/>
      <c r="M431"/>
      <c r="N431"/>
      <c r="O431"/>
      <c r="P431"/>
      <c r="Q431"/>
      <c r="R431"/>
      <c r="S431"/>
      <c r="T431"/>
      <c r="U431"/>
      <c r="V431"/>
      <c r="W431"/>
      <c r="X431"/>
      <c r="Y431"/>
    </row>
    <row r="432" spans="1:25" ht="16" x14ac:dyDescent="0.2">
      <c r="A432" s="149"/>
      <c r="B432"/>
      <c r="C432"/>
      <c r="D432"/>
      <c r="E432"/>
      <c r="F432"/>
      <c r="G432"/>
      <c r="H432"/>
      <c r="I432"/>
      <c r="J432"/>
      <c r="K432"/>
      <c r="L432"/>
      <c r="M432"/>
      <c r="N432"/>
      <c r="O432"/>
      <c r="P432"/>
      <c r="Q432"/>
      <c r="R432"/>
      <c r="S432"/>
      <c r="T432"/>
      <c r="U432"/>
      <c r="V432"/>
      <c r="W432"/>
      <c r="X432"/>
      <c r="Y432"/>
    </row>
    <row r="433" spans="1:25" ht="16" x14ac:dyDescent="0.2">
      <c r="A433" s="149"/>
      <c r="B433"/>
      <c r="C433"/>
      <c r="D433"/>
      <c r="E433"/>
      <c r="F433"/>
      <c r="G433"/>
      <c r="H433"/>
      <c r="I433"/>
      <c r="J433"/>
      <c r="K433"/>
      <c r="L433"/>
      <c r="M433"/>
      <c r="N433"/>
      <c r="O433"/>
      <c r="P433"/>
      <c r="Q433"/>
      <c r="R433"/>
      <c r="S433"/>
      <c r="T433"/>
      <c r="U433"/>
      <c r="V433"/>
      <c r="W433"/>
      <c r="X433"/>
      <c r="Y433"/>
    </row>
    <row r="434" spans="1:25" ht="16" x14ac:dyDescent="0.2">
      <c r="A434" s="149"/>
      <c r="B434"/>
      <c r="C434"/>
      <c r="D434"/>
      <c r="E434"/>
      <c r="F434"/>
      <c r="G434"/>
      <c r="H434"/>
      <c r="I434"/>
      <c r="J434"/>
      <c r="K434"/>
      <c r="L434"/>
      <c r="M434"/>
      <c r="N434"/>
      <c r="O434"/>
      <c r="P434"/>
      <c r="Q434"/>
      <c r="R434"/>
      <c r="S434"/>
      <c r="T434"/>
      <c r="U434"/>
      <c r="V434"/>
      <c r="W434"/>
      <c r="X434"/>
      <c r="Y434"/>
    </row>
    <row r="435" spans="1:25" ht="16" x14ac:dyDescent="0.2">
      <c r="A435" s="149"/>
      <c r="B435"/>
      <c r="C435"/>
      <c r="D435"/>
      <c r="E435"/>
      <c r="F435"/>
      <c r="G435"/>
      <c r="H435"/>
      <c r="I435"/>
      <c r="J435"/>
      <c r="K435"/>
      <c r="L435"/>
      <c r="M435"/>
      <c r="N435"/>
      <c r="O435"/>
      <c r="P435"/>
      <c r="Q435"/>
      <c r="R435"/>
      <c r="S435"/>
      <c r="T435"/>
      <c r="U435"/>
      <c r="V435"/>
      <c r="W435"/>
      <c r="X435"/>
      <c r="Y435"/>
    </row>
    <row r="436" spans="1:25" ht="16" x14ac:dyDescent="0.2">
      <c r="A436" s="149"/>
      <c r="B436"/>
      <c r="C436"/>
      <c r="D436"/>
      <c r="E436"/>
      <c r="F436"/>
      <c r="G436"/>
      <c r="H436"/>
      <c r="I436"/>
      <c r="J436"/>
      <c r="K436"/>
      <c r="L436"/>
      <c r="M436"/>
      <c r="N436"/>
      <c r="O436"/>
      <c r="P436"/>
      <c r="Q436"/>
      <c r="R436"/>
      <c r="S436"/>
      <c r="T436"/>
      <c r="U436"/>
      <c r="V436"/>
      <c r="W436"/>
      <c r="X436"/>
      <c r="Y436"/>
    </row>
    <row r="437" spans="1:25" ht="16" x14ac:dyDescent="0.2">
      <c r="A437" s="149"/>
      <c r="B437"/>
      <c r="C437"/>
      <c r="D437"/>
      <c r="E437"/>
      <c r="F437"/>
      <c r="G437"/>
      <c r="H437"/>
      <c r="I437"/>
      <c r="J437"/>
      <c r="K437"/>
      <c r="L437"/>
      <c r="M437"/>
      <c r="N437"/>
      <c r="O437"/>
      <c r="P437"/>
      <c r="Q437"/>
      <c r="R437"/>
      <c r="S437"/>
      <c r="T437"/>
      <c r="U437"/>
      <c r="V437"/>
      <c r="W437"/>
      <c r="X437"/>
      <c r="Y437"/>
    </row>
    <row r="438" spans="1:25" ht="16" x14ac:dyDescent="0.2">
      <c r="A438" s="149"/>
      <c r="B438"/>
      <c r="C438"/>
      <c r="D438"/>
      <c r="E438"/>
      <c r="F438"/>
      <c r="G438"/>
      <c r="H438"/>
      <c r="I438"/>
      <c r="J438"/>
      <c r="K438"/>
      <c r="L438"/>
      <c r="M438"/>
      <c r="N438"/>
      <c r="O438"/>
      <c r="P438"/>
      <c r="Q438"/>
      <c r="R438"/>
      <c r="S438"/>
      <c r="T438"/>
      <c r="U438"/>
      <c r="V438"/>
      <c r="W438"/>
      <c r="X438"/>
      <c r="Y438"/>
    </row>
    <row r="439" spans="1:25" ht="16" x14ac:dyDescent="0.2">
      <c r="A439" s="149"/>
      <c r="B439"/>
      <c r="C439"/>
      <c r="D439"/>
      <c r="E439"/>
      <c r="F439"/>
      <c r="G439"/>
      <c r="H439"/>
      <c r="I439"/>
      <c r="J439"/>
      <c r="K439"/>
      <c r="L439"/>
      <c r="M439"/>
      <c r="N439"/>
      <c r="O439"/>
      <c r="P439"/>
      <c r="Q439"/>
      <c r="R439"/>
      <c r="S439"/>
      <c r="T439"/>
      <c r="U439"/>
      <c r="V439"/>
      <c r="W439"/>
      <c r="X439"/>
      <c r="Y439"/>
    </row>
    <row r="440" spans="1:25" ht="16" x14ac:dyDescent="0.2">
      <c r="A440" s="149"/>
      <c r="B440"/>
      <c r="C440"/>
      <c r="D440"/>
      <c r="E440"/>
      <c r="F440"/>
      <c r="G440"/>
      <c r="H440"/>
      <c r="I440"/>
      <c r="J440"/>
      <c r="K440"/>
      <c r="L440"/>
      <c r="M440"/>
      <c r="N440"/>
      <c r="O440"/>
      <c r="P440"/>
      <c r="Q440"/>
      <c r="R440"/>
      <c r="S440"/>
      <c r="T440"/>
      <c r="U440"/>
      <c r="V440"/>
      <c r="W440"/>
      <c r="X440"/>
      <c r="Y440"/>
    </row>
    <row r="441" spans="1:25" ht="16" x14ac:dyDescent="0.2">
      <c r="A441" s="149"/>
      <c r="B441"/>
      <c r="C441"/>
      <c r="D441"/>
      <c r="E441"/>
      <c r="F441"/>
      <c r="G441"/>
      <c r="H441"/>
      <c r="I441"/>
      <c r="J441"/>
      <c r="K441"/>
      <c r="L441"/>
      <c r="M441"/>
      <c r="N441"/>
      <c r="O441"/>
      <c r="P441"/>
      <c r="Q441"/>
      <c r="R441"/>
      <c r="S441"/>
      <c r="T441"/>
      <c r="U441"/>
      <c r="V441"/>
      <c r="W441"/>
      <c r="X441"/>
      <c r="Y441"/>
    </row>
    <row r="442" spans="1:25" ht="16" x14ac:dyDescent="0.2">
      <c r="A442" s="149"/>
      <c r="B442"/>
      <c r="C442"/>
      <c r="D442"/>
      <c r="E442"/>
      <c r="F442"/>
      <c r="G442"/>
      <c r="H442"/>
      <c r="I442"/>
      <c r="J442"/>
      <c r="K442"/>
      <c r="L442"/>
      <c r="M442"/>
      <c r="N442"/>
      <c r="O442"/>
      <c r="P442"/>
      <c r="Q442"/>
      <c r="R442"/>
      <c r="S442"/>
      <c r="T442"/>
      <c r="U442"/>
      <c r="V442"/>
      <c r="W442"/>
      <c r="X442"/>
      <c r="Y442"/>
    </row>
    <row r="443" spans="1:25" ht="16" x14ac:dyDescent="0.2">
      <c r="A443" s="149"/>
      <c r="B443"/>
      <c r="C443"/>
      <c r="D443"/>
      <c r="E443"/>
      <c r="F443"/>
      <c r="G443"/>
      <c r="H443"/>
      <c r="I443"/>
      <c r="J443"/>
      <c r="K443"/>
      <c r="L443"/>
      <c r="M443"/>
      <c r="N443"/>
      <c r="O443"/>
      <c r="P443"/>
      <c r="Q443"/>
      <c r="R443"/>
      <c r="S443"/>
      <c r="T443"/>
      <c r="U443"/>
      <c r="V443"/>
      <c r="W443"/>
      <c r="X443"/>
      <c r="Y443"/>
    </row>
    <row r="444" spans="1:25" ht="16" x14ac:dyDescent="0.2">
      <c r="A444" s="149"/>
      <c r="B444"/>
      <c r="C444"/>
      <c r="D444"/>
      <c r="E444"/>
      <c r="F444"/>
      <c r="G444"/>
      <c r="H444"/>
      <c r="I444"/>
      <c r="J444"/>
      <c r="K444"/>
      <c r="L444"/>
      <c r="M444"/>
      <c r="N444"/>
      <c r="O444"/>
      <c r="P444"/>
      <c r="Q444"/>
      <c r="R444"/>
      <c r="S444"/>
      <c r="T444"/>
      <c r="U444"/>
      <c r="V444"/>
      <c r="W444"/>
      <c r="X444"/>
      <c r="Y444"/>
    </row>
    <row r="445" spans="1:25" ht="16" x14ac:dyDescent="0.2">
      <c r="A445" s="149"/>
      <c r="B445"/>
      <c r="C445"/>
      <c r="D445"/>
      <c r="E445"/>
      <c r="F445"/>
      <c r="G445"/>
      <c r="H445"/>
      <c r="I445"/>
      <c r="J445"/>
      <c r="K445"/>
      <c r="L445"/>
      <c r="M445"/>
      <c r="N445"/>
      <c r="O445"/>
      <c r="P445"/>
      <c r="Q445"/>
      <c r="R445"/>
      <c r="S445"/>
      <c r="T445"/>
      <c r="U445"/>
      <c r="V445"/>
      <c r="W445"/>
      <c r="X445"/>
      <c r="Y445"/>
    </row>
    <row r="446" spans="1:25" ht="16" x14ac:dyDescent="0.2">
      <c r="A446" s="149"/>
      <c r="B446"/>
      <c r="C446"/>
      <c r="D446"/>
      <c r="E446"/>
      <c r="F446"/>
      <c r="G446"/>
      <c r="H446"/>
      <c r="I446"/>
      <c r="J446"/>
      <c r="K446"/>
      <c r="L446"/>
      <c r="M446"/>
      <c r="N446"/>
      <c r="O446"/>
      <c r="P446"/>
      <c r="Q446"/>
      <c r="R446"/>
      <c r="S446"/>
      <c r="T446"/>
      <c r="U446"/>
      <c r="V446"/>
      <c r="W446"/>
      <c r="X446"/>
      <c r="Y446"/>
    </row>
    <row r="447" spans="1:25" ht="16" x14ac:dyDescent="0.2">
      <c r="A447" s="149"/>
      <c r="B447"/>
      <c r="C447"/>
      <c r="D447"/>
      <c r="E447"/>
      <c r="F447"/>
      <c r="G447"/>
      <c r="H447"/>
      <c r="I447"/>
      <c r="J447"/>
      <c r="K447"/>
      <c r="L447"/>
      <c r="M447"/>
      <c r="N447"/>
      <c r="O447"/>
      <c r="P447"/>
      <c r="Q447"/>
      <c r="R447"/>
      <c r="S447"/>
      <c r="T447"/>
      <c r="U447"/>
      <c r="V447"/>
      <c r="W447"/>
      <c r="X447"/>
      <c r="Y447"/>
    </row>
    <row r="448" spans="1:25" ht="16" x14ac:dyDescent="0.2">
      <c r="A448" s="149"/>
      <c r="B448"/>
      <c r="C448"/>
      <c r="D448"/>
      <c r="E448"/>
      <c r="F448"/>
      <c r="G448"/>
      <c r="H448"/>
      <c r="I448"/>
      <c r="J448"/>
      <c r="K448"/>
      <c r="L448"/>
      <c r="M448"/>
      <c r="N448"/>
      <c r="O448"/>
      <c r="P448"/>
      <c r="Q448"/>
      <c r="R448"/>
      <c r="S448"/>
      <c r="T448"/>
      <c r="U448"/>
      <c r="V448"/>
      <c r="W448"/>
      <c r="X448"/>
      <c r="Y448"/>
    </row>
    <row r="449" spans="1:25" ht="16" x14ac:dyDescent="0.2">
      <c r="A449" s="149"/>
      <c r="B449"/>
      <c r="C449"/>
      <c r="D449"/>
      <c r="E449"/>
      <c r="F449"/>
      <c r="G449"/>
      <c r="H449"/>
      <c r="I449"/>
      <c r="J449"/>
      <c r="K449"/>
      <c r="L449"/>
      <c r="M449"/>
      <c r="N449"/>
      <c r="O449"/>
      <c r="P449"/>
      <c r="Q449"/>
      <c r="R449"/>
      <c r="S449"/>
      <c r="T449"/>
      <c r="U449"/>
      <c r="V449"/>
      <c r="W449"/>
      <c r="X449"/>
      <c r="Y449"/>
    </row>
    <row r="450" spans="1:25" ht="16" x14ac:dyDescent="0.2">
      <c r="A450" s="149"/>
      <c r="B450"/>
      <c r="C450"/>
      <c r="D450"/>
      <c r="E450"/>
      <c r="F450"/>
      <c r="G450"/>
      <c r="H450"/>
      <c r="I450"/>
      <c r="J450"/>
      <c r="K450"/>
      <c r="L450"/>
      <c r="M450"/>
      <c r="N450"/>
      <c r="O450"/>
      <c r="P450"/>
      <c r="Q450"/>
      <c r="R450"/>
      <c r="S450"/>
      <c r="T450"/>
      <c r="U450"/>
      <c r="V450"/>
      <c r="W450"/>
      <c r="X450"/>
      <c r="Y450"/>
    </row>
    <row r="451" spans="1:25" ht="16" x14ac:dyDescent="0.2">
      <c r="A451" s="149"/>
      <c r="B451"/>
      <c r="C451"/>
      <c r="D451"/>
      <c r="E451"/>
      <c r="F451"/>
      <c r="G451"/>
      <c r="H451"/>
      <c r="I451"/>
      <c r="J451"/>
      <c r="K451"/>
      <c r="L451"/>
      <c r="M451"/>
      <c r="N451"/>
      <c r="O451"/>
      <c r="P451"/>
      <c r="Q451"/>
      <c r="R451"/>
      <c r="S451"/>
      <c r="T451"/>
      <c r="U451"/>
      <c r="V451"/>
      <c r="W451"/>
      <c r="X451"/>
      <c r="Y451"/>
    </row>
    <row r="452" spans="1:25" ht="16" x14ac:dyDescent="0.2">
      <c r="A452" s="149"/>
      <c r="B452"/>
      <c r="C452"/>
      <c r="D452"/>
      <c r="E452"/>
      <c r="F452"/>
      <c r="G452"/>
      <c r="H452"/>
      <c r="I452"/>
      <c r="J452"/>
      <c r="K452"/>
      <c r="L452"/>
      <c r="M452"/>
      <c r="N452"/>
      <c r="O452"/>
      <c r="P452"/>
      <c r="Q452"/>
      <c r="R452"/>
      <c r="S452"/>
      <c r="T452"/>
      <c r="U452"/>
      <c r="V452"/>
      <c r="W452"/>
      <c r="X452"/>
      <c r="Y452"/>
    </row>
    <row r="453" spans="1:25" ht="16" x14ac:dyDescent="0.2">
      <c r="A453" s="149"/>
      <c r="B453"/>
      <c r="C453"/>
      <c r="D453"/>
      <c r="E453"/>
      <c r="F453"/>
      <c r="G453"/>
      <c r="H453"/>
      <c r="I453"/>
      <c r="J453"/>
      <c r="K453"/>
      <c r="L453"/>
      <c r="M453"/>
      <c r="N453"/>
      <c r="O453"/>
      <c r="P453"/>
      <c r="Q453"/>
      <c r="R453"/>
      <c r="S453"/>
      <c r="T453"/>
      <c r="U453"/>
      <c r="V453"/>
      <c r="W453"/>
      <c r="X453"/>
      <c r="Y453"/>
    </row>
    <row r="454" spans="1:25" ht="16" x14ac:dyDescent="0.2">
      <c r="A454" s="149"/>
      <c r="B454"/>
      <c r="C454"/>
      <c r="D454"/>
      <c r="E454"/>
      <c r="F454"/>
      <c r="G454"/>
      <c r="H454"/>
      <c r="I454"/>
      <c r="J454"/>
      <c r="K454"/>
      <c r="L454"/>
      <c r="M454"/>
      <c r="N454"/>
      <c r="O454"/>
      <c r="P454"/>
      <c r="Q454"/>
      <c r="R454"/>
      <c r="S454"/>
      <c r="T454"/>
      <c r="U454"/>
      <c r="V454"/>
      <c r="W454"/>
      <c r="X454"/>
      <c r="Y454"/>
    </row>
    <row r="455" spans="1:25" ht="16" x14ac:dyDescent="0.2">
      <c r="A455" s="149"/>
      <c r="B455"/>
      <c r="C455"/>
      <c r="D455"/>
      <c r="E455"/>
      <c r="F455"/>
      <c r="G455"/>
      <c r="H455"/>
      <c r="I455"/>
      <c r="J455"/>
      <c r="K455"/>
      <c r="L455"/>
      <c r="M455"/>
      <c r="N455"/>
      <c r="O455"/>
      <c r="P455"/>
      <c r="Q455"/>
      <c r="R455"/>
      <c r="S455"/>
      <c r="T455"/>
      <c r="U455"/>
      <c r="V455"/>
      <c r="W455"/>
      <c r="X455"/>
      <c r="Y455"/>
    </row>
    <row r="456" spans="1:25" ht="16" x14ac:dyDescent="0.2">
      <c r="A456" s="149"/>
      <c r="B456"/>
      <c r="C456"/>
      <c r="D456"/>
      <c r="E456"/>
      <c r="F456"/>
      <c r="G456"/>
      <c r="H456"/>
      <c r="I456"/>
      <c r="J456"/>
      <c r="K456"/>
      <c r="L456"/>
      <c r="M456"/>
      <c r="N456"/>
      <c r="O456"/>
      <c r="P456"/>
      <c r="Q456"/>
      <c r="R456"/>
      <c r="S456"/>
      <c r="T456"/>
      <c r="U456"/>
      <c r="V456"/>
      <c r="W456"/>
      <c r="X456"/>
      <c r="Y456"/>
    </row>
    <row r="457" spans="1:25" ht="16" x14ac:dyDescent="0.2">
      <c r="A457" s="149"/>
      <c r="B457"/>
      <c r="C457"/>
      <c r="D457"/>
      <c r="E457"/>
      <c r="F457"/>
      <c r="G457"/>
      <c r="H457"/>
      <c r="I457"/>
      <c r="J457"/>
      <c r="K457"/>
      <c r="L457"/>
      <c r="M457"/>
      <c r="N457"/>
      <c r="O457"/>
      <c r="P457"/>
      <c r="Q457"/>
      <c r="R457"/>
      <c r="S457"/>
      <c r="T457"/>
      <c r="U457"/>
      <c r="V457"/>
      <c r="W457"/>
      <c r="X457"/>
      <c r="Y457"/>
    </row>
    <row r="458" spans="1:25" ht="16" x14ac:dyDescent="0.2">
      <c r="A458" s="149"/>
      <c r="B458"/>
      <c r="C458"/>
      <c r="D458"/>
      <c r="E458"/>
      <c r="F458"/>
      <c r="G458"/>
      <c r="H458"/>
      <c r="I458"/>
      <c r="J458"/>
      <c r="K458"/>
      <c r="L458"/>
      <c r="M458"/>
      <c r="N458"/>
      <c r="O458"/>
      <c r="P458"/>
      <c r="Q458"/>
      <c r="R458"/>
      <c r="S458"/>
      <c r="T458"/>
      <c r="U458"/>
      <c r="V458"/>
      <c r="W458"/>
      <c r="X458"/>
      <c r="Y458"/>
    </row>
    <row r="459" spans="1:25" ht="16" x14ac:dyDescent="0.2">
      <c r="A459" s="149"/>
      <c r="B459"/>
      <c r="C459"/>
      <c r="D459"/>
      <c r="E459"/>
      <c r="F459"/>
      <c r="G459"/>
      <c r="H459"/>
      <c r="I459"/>
      <c r="J459"/>
      <c r="K459"/>
      <c r="L459"/>
      <c r="M459"/>
      <c r="N459"/>
      <c r="O459"/>
      <c r="P459"/>
      <c r="Q459"/>
      <c r="R459"/>
      <c r="S459"/>
      <c r="T459"/>
      <c r="U459"/>
      <c r="V459"/>
      <c r="W459"/>
      <c r="X459"/>
      <c r="Y459"/>
    </row>
    <row r="460" spans="1:25" ht="16" x14ac:dyDescent="0.2">
      <c r="A460" s="149"/>
      <c r="B460"/>
      <c r="C460"/>
      <c r="D460"/>
      <c r="E460"/>
      <c r="F460"/>
      <c r="G460"/>
      <c r="H460"/>
      <c r="I460"/>
      <c r="J460"/>
      <c r="K460"/>
      <c r="L460"/>
      <c r="M460"/>
      <c r="N460"/>
      <c r="O460"/>
      <c r="P460"/>
      <c r="Q460"/>
      <c r="R460"/>
      <c r="S460"/>
      <c r="T460"/>
      <c r="U460"/>
      <c r="V460"/>
      <c r="W460"/>
      <c r="X460"/>
      <c r="Y460"/>
    </row>
    <row r="461" spans="1:25" ht="16" x14ac:dyDescent="0.2">
      <c r="A461" s="149"/>
      <c r="B461"/>
      <c r="C461"/>
      <c r="D461"/>
      <c r="E461"/>
      <c r="F461"/>
      <c r="G461"/>
      <c r="H461"/>
      <c r="I461"/>
      <c r="J461"/>
      <c r="K461"/>
      <c r="L461"/>
      <c r="M461"/>
      <c r="N461"/>
      <c r="O461"/>
      <c r="P461"/>
      <c r="Q461"/>
      <c r="R461"/>
      <c r="S461"/>
      <c r="T461"/>
      <c r="U461"/>
      <c r="V461"/>
      <c r="W461"/>
      <c r="X461"/>
      <c r="Y461"/>
    </row>
    <row r="462" spans="1:25" ht="16" x14ac:dyDescent="0.2">
      <c r="A462" s="149"/>
      <c r="B462"/>
      <c r="C462"/>
      <c r="D462"/>
      <c r="E462"/>
      <c r="F462"/>
      <c r="G462"/>
      <c r="H462"/>
      <c r="I462"/>
      <c r="J462"/>
      <c r="K462"/>
      <c r="L462"/>
      <c r="M462"/>
      <c r="N462"/>
      <c r="O462"/>
      <c r="P462"/>
      <c r="Q462"/>
      <c r="R462"/>
      <c r="S462"/>
      <c r="T462"/>
      <c r="U462"/>
      <c r="V462"/>
      <c r="W462"/>
      <c r="X462"/>
      <c r="Y462"/>
    </row>
    <row r="463" spans="1:25" ht="16" x14ac:dyDescent="0.2">
      <c r="A463" s="149"/>
      <c r="B463"/>
      <c r="C463"/>
      <c r="D463"/>
      <c r="E463"/>
      <c r="F463"/>
      <c r="G463"/>
      <c r="H463"/>
      <c r="I463"/>
      <c r="J463"/>
      <c r="K463"/>
      <c r="L463"/>
      <c r="M463"/>
      <c r="N463"/>
      <c r="O463"/>
      <c r="P463"/>
      <c r="Q463"/>
      <c r="R463"/>
      <c r="S463"/>
      <c r="T463"/>
      <c r="U463"/>
      <c r="V463"/>
      <c r="W463"/>
      <c r="X463"/>
      <c r="Y463"/>
    </row>
    <row r="464" spans="1:25" ht="16" x14ac:dyDescent="0.2">
      <c r="A464" s="149"/>
      <c r="B464"/>
      <c r="C464"/>
      <c r="D464"/>
      <c r="E464"/>
      <c r="F464"/>
      <c r="G464"/>
      <c r="H464"/>
      <c r="I464"/>
      <c r="J464"/>
      <c r="K464"/>
      <c r="L464"/>
      <c r="M464"/>
      <c r="N464"/>
      <c r="O464"/>
      <c r="P464"/>
      <c r="Q464"/>
      <c r="R464"/>
      <c r="S464"/>
      <c r="T464"/>
      <c r="U464"/>
      <c r="V464"/>
      <c r="W464"/>
      <c r="X464"/>
      <c r="Y464"/>
    </row>
    <row r="465" spans="1:25" ht="16" x14ac:dyDescent="0.2">
      <c r="A465" s="149"/>
      <c r="B465"/>
      <c r="C465"/>
      <c r="D465"/>
      <c r="E465"/>
      <c r="F465"/>
      <c r="G465"/>
      <c r="H465"/>
      <c r="I465"/>
      <c r="J465"/>
      <c r="K465"/>
      <c r="L465"/>
      <c r="M465"/>
      <c r="N465"/>
      <c r="O465"/>
      <c r="P465"/>
      <c r="Q465"/>
      <c r="R465"/>
      <c r="S465"/>
      <c r="T465"/>
      <c r="U465"/>
      <c r="V465"/>
      <c r="W465"/>
      <c r="X465"/>
      <c r="Y465"/>
    </row>
    <row r="466" spans="1:25" ht="16" x14ac:dyDescent="0.2">
      <c r="A466" s="149"/>
      <c r="B466"/>
      <c r="C466"/>
      <c r="D466"/>
      <c r="E466"/>
      <c r="F466"/>
      <c r="G466"/>
      <c r="H466"/>
      <c r="I466"/>
      <c r="J466"/>
      <c r="K466"/>
      <c r="L466"/>
      <c r="M466"/>
      <c r="N466"/>
      <c r="O466"/>
      <c r="P466"/>
      <c r="Q466"/>
      <c r="R466"/>
      <c r="S466"/>
      <c r="T466"/>
      <c r="U466"/>
      <c r="V466"/>
      <c r="W466"/>
      <c r="X466"/>
      <c r="Y466"/>
    </row>
    <row r="467" spans="1:25" ht="16" x14ac:dyDescent="0.2">
      <c r="A467" s="149"/>
      <c r="B467"/>
      <c r="C467"/>
      <c r="D467"/>
      <c r="E467"/>
      <c r="F467"/>
      <c r="G467"/>
      <c r="H467"/>
      <c r="I467"/>
      <c r="J467"/>
      <c r="K467"/>
      <c r="L467"/>
      <c r="M467"/>
      <c r="N467"/>
      <c r="O467"/>
      <c r="P467"/>
      <c r="Q467"/>
      <c r="R467"/>
      <c r="S467"/>
      <c r="T467"/>
      <c r="U467"/>
      <c r="V467"/>
      <c r="W467"/>
      <c r="X467"/>
      <c r="Y467"/>
    </row>
    <row r="468" spans="1:25" ht="16" x14ac:dyDescent="0.2">
      <c r="A468" s="149"/>
      <c r="B468"/>
      <c r="C468"/>
      <c r="D468"/>
      <c r="E468"/>
      <c r="F468"/>
      <c r="G468"/>
      <c r="H468"/>
      <c r="I468"/>
      <c r="J468"/>
      <c r="K468"/>
      <c r="L468"/>
      <c r="M468"/>
      <c r="N468"/>
      <c r="O468"/>
      <c r="P468"/>
      <c r="Q468"/>
      <c r="R468"/>
      <c r="S468"/>
      <c r="T468"/>
      <c r="U468"/>
      <c r="V468"/>
      <c r="W468"/>
      <c r="X468"/>
      <c r="Y468"/>
    </row>
    <row r="469" spans="1:25" ht="16" x14ac:dyDescent="0.2">
      <c r="A469" s="149"/>
      <c r="B469"/>
      <c r="C469"/>
      <c r="D469"/>
      <c r="E469"/>
      <c r="F469"/>
      <c r="G469"/>
      <c r="H469"/>
      <c r="I469"/>
      <c r="J469"/>
      <c r="K469"/>
      <c r="L469"/>
      <c r="M469"/>
      <c r="N469"/>
      <c r="O469"/>
      <c r="P469"/>
      <c r="Q469"/>
      <c r="R469"/>
      <c r="S469"/>
      <c r="T469"/>
      <c r="U469"/>
      <c r="V469"/>
      <c r="W469"/>
      <c r="X469"/>
      <c r="Y469"/>
    </row>
    <row r="470" spans="1:25" ht="16" x14ac:dyDescent="0.2">
      <c r="A470" s="149"/>
      <c r="B470"/>
      <c r="C470"/>
      <c r="D470"/>
      <c r="E470"/>
      <c r="F470"/>
      <c r="G470"/>
      <c r="H470"/>
      <c r="I470"/>
      <c r="J470"/>
      <c r="K470"/>
      <c r="L470"/>
      <c r="M470"/>
      <c r="N470"/>
      <c r="O470"/>
      <c r="P470"/>
      <c r="Q470"/>
      <c r="R470"/>
      <c r="S470"/>
      <c r="T470"/>
      <c r="U470"/>
      <c r="V470"/>
      <c r="W470"/>
      <c r="X470"/>
      <c r="Y470"/>
    </row>
    <row r="471" spans="1:25" ht="16" x14ac:dyDescent="0.2">
      <c r="A471" s="149"/>
      <c r="B471"/>
      <c r="C471"/>
      <c r="D471"/>
      <c r="E471"/>
      <c r="F471"/>
      <c r="G471"/>
      <c r="H471"/>
      <c r="I471"/>
      <c r="J471"/>
      <c r="K471"/>
      <c r="L471"/>
      <c r="M471"/>
      <c r="N471"/>
      <c r="O471"/>
      <c r="P471"/>
      <c r="Q471"/>
      <c r="R471"/>
      <c r="S471"/>
      <c r="T471"/>
      <c r="U471"/>
      <c r="V471"/>
      <c r="W471"/>
      <c r="X471"/>
      <c r="Y471"/>
    </row>
    <row r="472" spans="1:25" ht="16" x14ac:dyDescent="0.2">
      <c r="A472" s="149"/>
      <c r="B472"/>
      <c r="C472"/>
      <c r="D472"/>
      <c r="E472"/>
      <c r="F472"/>
      <c r="G472"/>
      <c r="H472"/>
      <c r="I472"/>
      <c r="J472"/>
      <c r="K472"/>
      <c r="L472"/>
      <c r="M472"/>
      <c r="N472"/>
      <c r="O472"/>
      <c r="P472"/>
      <c r="Q472"/>
      <c r="R472"/>
      <c r="S472"/>
      <c r="T472"/>
      <c r="U472"/>
      <c r="V472"/>
      <c r="W472"/>
      <c r="X472"/>
      <c r="Y472"/>
    </row>
    <row r="473" spans="1:25" ht="16" x14ac:dyDescent="0.2">
      <c r="A473" s="149"/>
      <c r="B473"/>
      <c r="C473"/>
      <c r="D473"/>
      <c r="E473"/>
      <c r="F473"/>
      <c r="G473"/>
      <c r="H473"/>
      <c r="I473"/>
      <c r="J473"/>
      <c r="K473"/>
      <c r="L473"/>
      <c r="M473"/>
      <c r="N473"/>
      <c r="O473"/>
      <c r="P473"/>
      <c r="Q473"/>
      <c r="R473"/>
      <c r="S473"/>
      <c r="T473"/>
      <c r="U473"/>
      <c r="V473"/>
      <c r="W473"/>
      <c r="X473"/>
      <c r="Y473"/>
    </row>
    <row r="474" spans="1:25" ht="16" x14ac:dyDescent="0.2">
      <c r="A474" s="149"/>
      <c r="B474"/>
      <c r="C474"/>
      <c r="D474"/>
      <c r="E474"/>
      <c r="F474"/>
      <c r="G474"/>
      <c r="H474"/>
      <c r="I474"/>
      <c r="J474"/>
      <c r="K474"/>
      <c r="L474"/>
      <c r="M474"/>
      <c r="N474"/>
      <c r="O474"/>
      <c r="P474"/>
      <c r="Q474"/>
      <c r="R474"/>
      <c r="S474"/>
      <c r="T474"/>
      <c r="U474"/>
      <c r="V474"/>
      <c r="W474"/>
      <c r="X474"/>
      <c r="Y474"/>
    </row>
    <row r="475" spans="1:25" ht="16" x14ac:dyDescent="0.2">
      <c r="A475" s="149"/>
      <c r="B475"/>
      <c r="C475"/>
      <c r="D475"/>
      <c r="E475"/>
      <c r="F475"/>
      <c r="G475"/>
      <c r="H475"/>
      <c r="I475"/>
      <c r="J475"/>
      <c r="K475"/>
      <c r="L475"/>
      <c r="M475"/>
      <c r="N475"/>
      <c r="O475"/>
      <c r="P475"/>
      <c r="Q475"/>
      <c r="R475"/>
      <c r="S475"/>
      <c r="T475"/>
      <c r="U475"/>
      <c r="V475"/>
      <c r="W475"/>
      <c r="X475"/>
      <c r="Y475"/>
    </row>
    <row r="476" spans="1:25" ht="16" x14ac:dyDescent="0.2">
      <c r="A476" s="149"/>
      <c r="B476"/>
      <c r="C476"/>
      <c r="D476"/>
      <c r="E476"/>
      <c r="F476"/>
      <c r="G476"/>
      <c r="H476"/>
      <c r="I476"/>
      <c r="J476"/>
      <c r="K476"/>
      <c r="L476"/>
      <c r="M476"/>
      <c r="N476"/>
      <c r="O476"/>
      <c r="P476"/>
      <c r="Q476"/>
      <c r="R476"/>
      <c r="S476"/>
      <c r="T476"/>
      <c r="U476"/>
      <c r="V476"/>
      <c r="W476"/>
      <c r="X476"/>
      <c r="Y476"/>
    </row>
    <row r="477" spans="1:25" ht="16" x14ac:dyDescent="0.2">
      <c r="A477" s="149"/>
      <c r="B477"/>
      <c r="C477"/>
      <c r="D477"/>
      <c r="E477"/>
      <c r="F477"/>
      <c r="G477"/>
      <c r="H477"/>
      <c r="I477"/>
      <c r="J477"/>
      <c r="K477"/>
      <c r="L477"/>
      <c r="M477"/>
      <c r="N477"/>
      <c r="O477"/>
      <c r="P477"/>
      <c r="Q477"/>
      <c r="R477"/>
      <c r="S477"/>
      <c r="T477"/>
      <c r="U477"/>
      <c r="V477"/>
      <c r="W477"/>
      <c r="X477"/>
      <c r="Y477"/>
    </row>
    <row r="478" spans="1:25" ht="16" x14ac:dyDescent="0.2">
      <c r="A478" s="149"/>
      <c r="B478"/>
      <c r="C478"/>
      <c r="D478"/>
      <c r="E478"/>
      <c r="F478"/>
      <c r="G478"/>
      <c r="H478"/>
      <c r="I478"/>
      <c r="J478"/>
      <c r="K478"/>
      <c r="L478"/>
      <c r="M478"/>
      <c r="N478"/>
      <c r="O478"/>
      <c r="P478"/>
      <c r="Q478"/>
      <c r="R478"/>
      <c r="S478"/>
      <c r="T478"/>
      <c r="U478"/>
      <c r="V478"/>
      <c r="W478"/>
      <c r="X478"/>
      <c r="Y478"/>
    </row>
    <row r="479" spans="1:25" ht="16" x14ac:dyDescent="0.2">
      <c r="A479" s="149"/>
      <c r="B479"/>
      <c r="C479"/>
      <c r="D479"/>
      <c r="E479"/>
      <c r="F479"/>
      <c r="G479"/>
      <c r="H479"/>
      <c r="I479"/>
      <c r="J479"/>
      <c r="K479"/>
      <c r="L479"/>
      <c r="M479"/>
      <c r="N479"/>
      <c r="O479"/>
      <c r="P479"/>
      <c r="Q479"/>
      <c r="R479"/>
      <c r="S479"/>
      <c r="T479"/>
      <c r="U479"/>
      <c r="V479"/>
      <c r="W479"/>
      <c r="X479"/>
      <c r="Y479"/>
    </row>
    <row r="480" spans="1:25" ht="16" x14ac:dyDescent="0.2">
      <c r="A480" s="149"/>
      <c r="B480"/>
      <c r="C480"/>
      <c r="D480"/>
      <c r="E480"/>
      <c r="F480"/>
      <c r="G480"/>
      <c r="H480"/>
      <c r="I480"/>
      <c r="J480"/>
      <c r="K480"/>
      <c r="L480"/>
      <c r="M480"/>
      <c r="N480"/>
      <c r="O480"/>
      <c r="P480"/>
      <c r="Q480"/>
      <c r="R480"/>
      <c r="S480"/>
      <c r="T480"/>
      <c r="U480"/>
      <c r="V480"/>
      <c r="W480"/>
      <c r="X480"/>
      <c r="Y480"/>
    </row>
    <row r="481" spans="1:25" ht="16" x14ac:dyDescent="0.2">
      <c r="A481" s="149"/>
      <c r="B481"/>
      <c r="C481"/>
      <c r="D481"/>
      <c r="E481"/>
      <c r="F481"/>
      <c r="G481"/>
      <c r="H481"/>
      <c r="I481"/>
      <c r="J481"/>
      <c r="K481"/>
      <c r="L481"/>
      <c r="M481"/>
      <c r="N481"/>
      <c r="O481"/>
      <c r="P481"/>
      <c r="Q481"/>
      <c r="R481"/>
      <c r="S481"/>
      <c r="T481"/>
      <c r="U481"/>
      <c r="V481"/>
      <c r="W481"/>
      <c r="X481"/>
      <c r="Y481"/>
    </row>
    <row r="482" spans="1:25" ht="16" x14ac:dyDescent="0.2">
      <c r="A482" s="149"/>
      <c r="B482"/>
      <c r="C482"/>
      <c r="D482"/>
      <c r="E482"/>
      <c r="F482"/>
      <c r="G482"/>
      <c r="H482"/>
      <c r="I482"/>
      <c r="J482"/>
      <c r="K482"/>
      <c r="L482"/>
      <c r="M482"/>
      <c r="N482"/>
      <c r="O482"/>
      <c r="P482"/>
      <c r="Q482"/>
      <c r="R482"/>
      <c r="S482"/>
      <c r="T482"/>
      <c r="U482"/>
      <c r="V482"/>
      <c r="W482"/>
      <c r="X482"/>
      <c r="Y482"/>
    </row>
    <row r="483" spans="1:25" ht="16" x14ac:dyDescent="0.2">
      <c r="A483" s="149"/>
      <c r="B483"/>
      <c r="C483"/>
      <c r="D483"/>
      <c r="E483"/>
      <c r="F483"/>
      <c r="G483"/>
      <c r="H483"/>
      <c r="I483"/>
      <c r="J483"/>
      <c r="K483"/>
      <c r="L483"/>
      <c r="M483"/>
      <c r="N483"/>
      <c r="O483"/>
      <c r="P483"/>
      <c r="Q483"/>
      <c r="R483"/>
      <c r="S483"/>
      <c r="T483"/>
      <c r="U483"/>
      <c r="V483"/>
      <c r="W483"/>
      <c r="X483"/>
      <c r="Y483"/>
    </row>
    <row r="484" spans="1:25" ht="16" x14ac:dyDescent="0.2">
      <c r="A484" s="149"/>
      <c r="B484"/>
      <c r="C484"/>
      <c r="D484"/>
      <c r="E484"/>
      <c r="F484"/>
      <c r="G484"/>
      <c r="H484"/>
      <c r="I484"/>
      <c r="J484"/>
      <c r="K484"/>
      <c r="L484"/>
      <c r="M484"/>
      <c r="N484"/>
      <c r="O484"/>
      <c r="P484"/>
      <c r="Q484"/>
      <c r="R484"/>
      <c r="S484"/>
      <c r="T484"/>
      <c r="U484"/>
      <c r="V484"/>
      <c r="W484"/>
      <c r="X484"/>
      <c r="Y484"/>
    </row>
    <row r="485" spans="1:25" ht="16" x14ac:dyDescent="0.2">
      <c r="A485" s="149"/>
      <c r="B485"/>
      <c r="C485"/>
      <c r="D485"/>
      <c r="E485"/>
      <c r="F485"/>
      <c r="G485"/>
      <c r="H485"/>
      <c r="I485"/>
      <c r="J485"/>
      <c r="K485"/>
      <c r="L485"/>
      <c r="M485"/>
      <c r="N485"/>
      <c r="O485"/>
      <c r="P485"/>
      <c r="Q485"/>
      <c r="R485"/>
      <c r="S485"/>
      <c r="T485"/>
      <c r="U485"/>
      <c r="V485"/>
      <c r="W485"/>
      <c r="X485"/>
      <c r="Y485"/>
    </row>
    <row r="486" spans="1:25" ht="16" x14ac:dyDescent="0.2">
      <c r="A486" s="149"/>
      <c r="B486"/>
      <c r="C486"/>
      <c r="D486"/>
      <c r="E486"/>
      <c r="F486"/>
      <c r="G486"/>
      <c r="H486"/>
      <c r="I486"/>
      <c r="J486"/>
      <c r="K486"/>
      <c r="L486"/>
      <c r="M486"/>
      <c r="N486"/>
      <c r="O486"/>
      <c r="P486"/>
      <c r="Q486"/>
      <c r="R486"/>
      <c r="S486"/>
      <c r="T486"/>
      <c r="U486"/>
      <c r="V486"/>
      <c r="W486"/>
      <c r="X486"/>
      <c r="Y486"/>
    </row>
    <row r="487" spans="1:25" ht="16" x14ac:dyDescent="0.2">
      <c r="A487" s="149"/>
      <c r="B487"/>
      <c r="C487"/>
      <c r="D487"/>
      <c r="E487"/>
      <c r="F487"/>
      <c r="G487"/>
      <c r="H487"/>
      <c r="I487"/>
      <c r="J487"/>
      <c r="K487"/>
      <c r="L487"/>
      <c r="M487"/>
      <c r="N487"/>
      <c r="O487"/>
      <c r="P487"/>
      <c r="Q487"/>
      <c r="R487"/>
      <c r="S487"/>
      <c r="T487"/>
      <c r="U487"/>
      <c r="V487"/>
      <c r="W487"/>
      <c r="X487"/>
      <c r="Y487"/>
    </row>
    <row r="488" spans="1:25" ht="16" x14ac:dyDescent="0.2">
      <c r="A488" s="149"/>
      <c r="B488"/>
      <c r="C488"/>
      <c r="D488"/>
      <c r="E488"/>
      <c r="F488"/>
      <c r="G488"/>
      <c r="H488"/>
      <c r="I488"/>
      <c r="J488"/>
      <c r="K488"/>
      <c r="L488"/>
      <c r="M488"/>
      <c r="N488"/>
      <c r="O488"/>
      <c r="P488"/>
      <c r="Q488"/>
      <c r="R488"/>
      <c r="S488"/>
      <c r="T488"/>
      <c r="U488"/>
      <c r="V488"/>
      <c r="W488"/>
      <c r="X488"/>
      <c r="Y488"/>
    </row>
    <row r="489" spans="1:25" ht="16" x14ac:dyDescent="0.2">
      <c r="A489" s="149"/>
      <c r="B489"/>
      <c r="C489"/>
      <c r="D489"/>
      <c r="E489"/>
      <c r="F489"/>
      <c r="G489"/>
      <c r="H489"/>
      <c r="I489"/>
      <c r="J489"/>
      <c r="K489"/>
      <c r="L489"/>
      <c r="M489"/>
      <c r="N489"/>
      <c r="O489"/>
      <c r="P489"/>
      <c r="Q489"/>
      <c r="R489"/>
      <c r="S489"/>
      <c r="T489"/>
      <c r="U489"/>
      <c r="V489"/>
      <c r="W489"/>
      <c r="X489"/>
      <c r="Y489"/>
    </row>
    <row r="490" spans="1:25" ht="16" x14ac:dyDescent="0.2">
      <c r="A490" s="149"/>
      <c r="B490"/>
      <c r="C490"/>
      <c r="D490"/>
      <c r="E490"/>
      <c r="F490"/>
      <c r="G490"/>
      <c r="H490"/>
      <c r="I490"/>
      <c r="J490"/>
      <c r="K490"/>
      <c r="L490"/>
      <c r="M490"/>
      <c r="N490"/>
      <c r="O490"/>
      <c r="P490"/>
      <c r="Q490"/>
      <c r="R490"/>
      <c r="S490"/>
      <c r="T490"/>
      <c r="U490"/>
      <c r="V490"/>
      <c r="W490"/>
      <c r="X490"/>
      <c r="Y490"/>
    </row>
    <row r="491" spans="1:25" ht="16" x14ac:dyDescent="0.2">
      <c r="A491" s="149"/>
      <c r="B491"/>
      <c r="C491"/>
      <c r="D491"/>
      <c r="E491"/>
      <c r="F491"/>
      <c r="G491"/>
      <c r="H491"/>
      <c r="I491"/>
      <c r="J491"/>
      <c r="K491"/>
      <c r="L491"/>
      <c r="M491"/>
      <c r="N491"/>
      <c r="O491"/>
      <c r="P491"/>
      <c r="Q491"/>
      <c r="R491"/>
      <c r="S491"/>
      <c r="T491"/>
      <c r="U491"/>
      <c r="V491"/>
      <c r="W491"/>
      <c r="X491"/>
      <c r="Y491"/>
    </row>
    <row r="492" spans="1:25" ht="16" x14ac:dyDescent="0.2">
      <c r="A492" s="149"/>
      <c r="B492"/>
      <c r="C492"/>
      <c r="D492"/>
      <c r="E492"/>
      <c r="F492"/>
      <c r="G492"/>
      <c r="H492"/>
      <c r="I492"/>
      <c r="J492"/>
      <c r="K492"/>
      <c r="L492"/>
      <c r="M492"/>
      <c r="N492"/>
      <c r="O492"/>
      <c r="P492"/>
      <c r="Q492"/>
      <c r="R492"/>
      <c r="S492"/>
      <c r="T492"/>
      <c r="U492"/>
      <c r="V492"/>
      <c r="W492"/>
      <c r="X492"/>
      <c r="Y492"/>
    </row>
    <row r="493" spans="1:25" ht="16" x14ac:dyDescent="0.2">
      <c r="A493" s="149"/>
      <c r="B493"/>
      <c r="C493"/>
      <c r="D493"/>
      <c r="E493"/>
      <c r="F493"/>
      <c r="G493"/>
      <c r="H493"/>
      <c r="I493"/>
      <c r="J493"/>
      <c r="K493"/>
      <c r="L493"/>
      <c r="M493"/>
      <c r="N493"/>
      <c r="O493"/>
      <c r="P493"/>
      <c r="Q493"/>
      <c r="R493"/>
      <c r="S493"/>
      <c r="T493"/>
      <c r="U493"/>
      <c r="V493"/>
      <c r="W493"/>
      <c r="X493"/>
      <c r="Y493"/>
    </row>
    <row r="494" spans="1:25" ht="16" x14ac:dyDescent="0.2">
      <c r="A494" s="149"/>
      <c r="B494"/>
      <c r="C494"/>
      <c r="D494"/>
      <c r="E494"/>
      <c r="F494"/>
      <c r="G494"/>
      <c r="H494"/>
      <c r="I494"/>
      <c r="J494"/>
      <c r="K494"/>
      <c r="L494"/>
      <c r="M494"/>
      <c r="N494"/>
      <c r="O494"/>
      <c r="P494"/>
      <c r="Q494"/>
      <c r="R494"/>
      <c r="S494"/>
      <c r="T494"/>
      <c r="U494"/>
      <c r="V494"/>
      <c r="W494"/>
      <c r="X494"/>
      <c r="Y494"/>
    </row>
    <row r="495" spans="1:25" ht="16" x14ac:dyDescent="0.2">
      <c r="A495" s="149"/>
      <c r="B495"/>
      <c r="C495"/>
      <c r="D495"/>
      <c r="E495"/>
      <c r="F495"/>
      <c r="G495"/>
      <c r="H495"/>
      <c r="I495"/>
      <c r="J495"/>
      <c r="K495"/>
      <c r="L495"/>
      <c r="M495"/>
      <c r="N495"/>
      <c r="O495"/>
      <c r="P495"/>
      <c r="Q495"/>
      <c r="R495"/>
      <c r="S495"/>
      <c r="T495"/>
      <c r="U495"/>
      <c r="V495"/>
      <c r="W495"/>
      <c r="X495"/>
      <c r="Y495"/>
    </row>
    <row r="496" spans="1:25" ht="16" x14ac:dyDescent="0.2">
      <c r="A496" s="149"/>
      <c r="B496"/>
      <c r="C496"/>
      <c r="D496"/>
      <c r="E496"/>
      <c r="F496"/>
      <c r="G496"/>
      <c r="H496"/>
      <c r="I496"/>
      <c r="J496"/>
      <c r="K496"/>
      <c r="L496"/>
      <c r="M496"/>
      <c r="N496"/>
      <c r="O496"/>
      <c r="P496"/>
      <c r="Q496"/>
      <c r="R496"/>
      <c r="S496"/>
      <c r="T496"/>
      <c r="U496"/>
      <c r="V496"/>
      <c r="W496"/>
      <c r="X496"/>
      <c r="Y496"/>
    </row>
    <row r="497" spans="1:25" ht="16" x14ac:dyDescent="0.2">
      <c r="A497" s="149"/>
      <c r="B497"/>
      <c r="C497"/>
      <c r="D497"/>
      <c r="E497"/>
      <c r="F497"/>
      <c r="G497"/>
      <c r="H497"/>
      <c r="I497"/>
      <c r="J497"/>
      <c r="K497"/>
      <c r="L497"/>
      <c r="M497"/>
      <c r="N497"/>
      <c r="O497"/>
      <c r="P497"/>
      <c r="Q497"/>
      <c r="R497"/>
      <c r="S497"/>
      <c r="T497"/>
      <c r="U497"/>
      <c r="V497"/>
      <c r="W497"/>
      <c r="X497"/>
      <c r="Y497"/>
    </row>
    <row r="498" spans="1:25" ht="16" x14ac:dyDescent="0.2">
      <c r="A498" s="149"/>
      <c r="B498"/>
      <c r="C498"/>
      <c r="D498"/>
      <c r="E498"/>
      <c r="F498"/>
      <c r="G498"/>
      <c r="H498"/>
      <c r="I498"/>
      <c r="J498"/>
      <c r="K498"/>
      <c r="L498"/>
      <c r="M498"/>
      <c r="N498"/>
      <c r="O498"/>
      <c r="P498"/>
      <c r="Q498"/>
      <c r="R498"/>
      <c r="S498"/>
      <c r="T498"/>
      <c r="U498"/>
      <c r="V498"/>
      <c r="W498"/>
      <c r="X498"/>
      <c r="Y498"/>
    </row>
    <row r="499" spans="1:25" ht="16" x14ac:dyDescent="0.2">
      <c r="A499" s="149"/>
      <c r="B499"/>
      <c r="C499"/>
      <c r="D499"/>
      <c r="E499"/>
      <c r="F499"/>
      <c r="G499"/>
      <c r="H499"/>
      <c r="I499"/>
      <c r="J499"/>
      <c r="K499"/>
      <c r="L499"/>
      <c r="M499"/>
      <c r="N499"/>
      <c r="O499"/>
      <c r="P499"/>
      <c r="Q499"/>
      <c r="R499"/>
      <c r="S499"/>
      <c r="T499"/>
      <c r="U499"/>
      <c r="V499"/>
      <c r="W499"/>
      <c r="X499"/>
      <c r="Y499"/>
    </row>
    <row r="500" spans="1:25" ht="16" x14ac:dyDescent="0.2">
      <c r="A500" s="149"/>
      <c r="B500"/>
      <c r="C500"/>
      <c r="D500"/>
      <c r="E500"/>
      <c r="F500"/>
      <c r="G500"/>
      <c r="H500"/>
      <c r="I500"/>
      <c r="J500"/>
      <c r="K500"/>
      <c r="L500"/>
      <c r="M500"/>
      <c r="N500"/>
      <c r="O500"/>
      <c r="P500"/>
      <c r="Q500"/>
      <c r="R500"/>
      <c r="S500"/>
      <c r="T500"/>
      <c r="U500"/>
      <c r="V500"/>
      <c r="W500"/>
      <c r="X500"/>
      <c r="Y500"/>
    </row>
    <row r="501" spans="1:25" ht="16" x14ac:dyDescent="0.2">
      <c r="A501" s="149"/>
      <c r="B501"/>
      <c r="C501"/>
      <c r="D501"/>
      <c r="E501"/>
      <c r="F501"/>
      <c r="G501"/>
      <c r="H501"/>
      <c r="I501"/>
      <c r="J501"/>
      <c r="K501"/>
      <c r="L501"/>
      <c r="M501"/>
      <c r="N501"/>
      <c r="O501"/>
      <c r="P501"/>
      <c r="Q501"/>
      <c r="R501"/>
      <c r="S501"/>
      <c r="T501"/>
      <c r="U501"/>
      <c r="V501"/>
      <c r="W501"/>
      <c r="X501"/>
      <c r="Y501"/>
    </row>
    <row r="502" spans="1:25" ht="16" x14ac:dyDescent="0.2">
      <c r="A502" s="149"/>
      <c r="B502"/>
      <c r="C502"/>
      <c r="D502"/>
      <c r="E502"/>
      <c r="F502"/>
      <c r="G502"/>
      <c r="H502"/>
      <c r="I502"/>
      <c r="J502"/>
      <c r="K502"/>
      <c r="L502"/>
      <c r="M502"/>
      <c r="N502"/>
      <c r="O502"/>
      <c r="P502"/>
      <c r="Q502"/>
      <c r="R502"/>
      <c r="S502"/>
      <c r="T502"/>
      <c r="U502"/>
      <c r="V502"/>
      <c r="W502"/>
      <c r="X502"/>
      <c r="Y502"/>
    </row>
    <row r="503" spans="1:25" ht="16" x14ac:dyDescent="0.2">
      <c r="A503" s="149"/>
      <c r="B503"/>
      <c r="C503"/>
      <c r="D503"/>
      <c r="E503"/>
      <c r="F503"/>
      <c r="G503"/>
      <c r="H503"/>
      <c r="I503"/>
      <c r="J503"/>
      <c r="K503"/>
      <c r="L503"/>
      <c r="M503"/>
      <c r="N503"/>
      <c r="O503"/>
      <c r="P503"/>
      <c r="Q503"/>
      <c r="R503"/>
      <c r="S503"/>
      <c r="T503"/>
      <c r="U503"/>
      <c r="V503"/>
      <c r="W503"/>
      <c r="X503"/>
      <c r="Y503"/>
    </row>
    <row r="504" spans="1:25" ht="16" x14ac:dyDescent="0.2">
      <c r="A504" s="149"/>
      <c r="B504"/>
      <c r="C504"/>
      <c r="D504"/>
      <c r="E504"/>
      <c r="F504"/>
      <c r="G504"/>
      <c r="H504"/>
      <c r="I504"/>
      <c r="J504"/>
      <c r="K504"/>
      <c r="L504"/>
      <c r="M504"/>
      <c r="N504"/>
      <c r="O504"/>
      <c r="P504"/>
      <c r="Q504"/>
      <c r="R504"/>
      <c r="S504"/>
      <c r="T504"/>
      <c r="U504"/>
      <c r="V504"/>
      <c r="W504"/>
      <c r="X504"/>
      <c r="Y504"/>
    </row>
    <row r="505" spans="1:25" ht="16" x14ac:dyDescent="0.2">
      <c r="A505" s="149"/>
      <c r="B505"/>
      <c r="C505"/>
      <c r="D505"/>
      <c r="E505"/>
      <c r="F505"/>
      <c r="G505"/>
      <c r="H505"/>
      <c r="I505"/>
      <c r="J505"/>
      <c r="K505"/>
      <c r="L505"/>
      <c r="M505"/>
      <c r="N505"/>
      <c r="O505"/>
      <c r="P505"/>
      <c r="Q505"/>
      <c r="R505"/>
      <c r="S505"/>
      <c r="T505"/>
      <c r="U505"/>
      <c r="V505"/>
      <c r="W505"/>
      <c r="X505"/>
      <c r="Y505"/>
    </row>
    <row r="506" spans="1:25" ht="16" x14ac:dyDescent="0.2">
      <c r="A506" s="149"/>
      <c r="B506"/>
      <c r="C506"/>
      <c r="D506"/>
      <c r="E506"/>
      <c r="F506"/>
      <c r="G506"/>
      <c r="H506"/>
      <c r="I506"/>
      <c r="J506"/>
      <c r="K506"/>
      <c r="L506"/>
      <c r="M506"/>
      <c r="N506"/>
      <c r="O506"/>
      <c r="P506"/>
      <c r="Q506"/>
      <c r="R506"/>
      <c r="S506"/>
      <c r="T506"/>
      <c r="U506"/>
      <c r="V506"/>
      <c r="W506"/>
      <c r="X506"/>
      <c r="Y506"/>
    </row>
    <row r="507" spans="1:25" ht="16" x14ac:dyDescent="0.2">
      <c r="A507" s="149"/>
      <c r="B507"/>
      <c r="C507"/>
      <c r="D507"/>
      <c r="E507"/>
      <c r="F507"/>
      <c r="G507"/>
      <c r="H507"/>
      <c r="I507"/>
      <c r="J507"/>
      <c r="K507"/>
      <c r="L507"/>
      <c r="M507"/>
      <c r="N507"/>
      <c r="O507"/>
      <c r="P507"/>
      <c r="Q507"/>
      <c r="R507"/>
      <c r="S507"/>
      <c r="T507"/>
      <c r="U507"/>
      <c r="V507"/>
      <c r="W507"/>
      <c r="X507"/>
      <c r="Y507"/>
    </row>
    <row r="508" spans="1:25" ht="16" x14ac:dyDescent="0.2">
      <c r="A508" s="149"/>
      <c r="B508"/>
      <c r="C508"/>
      <c r="D508"/>
      <c r="E508"/>
      <c r="F508"/>
      <c r="G508"/>
      <c r="H508"/>
      <c r="I508"/>
      <c r="J508"/>
      <c r="K508"/>
      <c r="L508"/>
      <c r="M508"/>
      <c r="N508"/>
      <c r="O508"/>
      <c r="P508"/>
      <c r="Q508"/>
      <c r="R508"/>
      <c r="S508"/>
      <c r="T508"/>
      <c r="U508"/>
      <c r="V508"/>
      <c r="W508"/>
      <c r="X508"/>
      <c r="Y508"/>
    </row>
    <row r="509" spans="1:25" ht="16" x14ac:dyDescent="0.2">
      <c r="A509" s="149"/>
      <c r="B509"/>
      <c r="C509"/>
      <c r="D509"/>
      <c r="E509"/>
      <c r="F509"/>
      <c r="G509"/>
      <c r="H509"/>
      <c r="I509"/>
      <c r="J509"/>
      <c r="K509"/>
      <c r="L509"/>
      <c r="M509"/>
      <c r="N509"/>
      <c r="O509"/>
      <c r="P509"/>
      <c r="Q509"/>
      <c r="R509"/>
      <c r="S509"/>
      <c r="T509"/>
      <c r="U509"/>
      <c r="V509"/>
      <c r="W509"/>
      <c r="X509"/>
      <c r="Y509"/>
    </row>
    <row r="510" spans="1:25" ht="16" x14ac:dyDescent="0.2">
      <c r="A510" s="149"/>
      <c r="B510"/>
      <c r="C510"/>
      <c r="D510"/>
      <c r="E510"/>
      <c r="F510"/>
      <c r="G510"/>
      <c r="H510"/>
      <c r="I510"/>
      <c r="J510"/>
      <c r="K510"/>
      <c r="L510"/>
      <c r="M510"/>
      <c r="N510"/>
      <c r="O510"/>
      <c r="P510"/>
      <c r="Q510"/>
      <c r="R510"/>
      <c r="S510"/>
      <c r="T510"/>
      <c r="U510"/>
      <c r="V510"/>
      <c r="W510"/>
      <c r="X510"/>
      <c r="Y510"/>
    </row>
    <row r="511" spans="1:25" ht="16" x14ac:dyDescent="0.2">
      <c r="A511" s="149"/>
      <c r="B511"/>
      <c r="C511"/>
      <c r="D511"/>
      <c r="E511"/>
      <c r="F511"/>
      <c r="G511"/>
      <c r="H511"/>
      <c r="I511"/>
      <c r="J511"/>
      <c r="K511"/>
      <c r="L511"/>
      <c r="M511"/>
      <c r="N511"/>
      <c r="O511"/>
      <c r="P511"/>
      <c r="Q511"/>
      <c r="R511"/>
      <c r="S511"/>
      <c r="T511"/>
      <c r="U511"/>
      <c r="V511"/>
      <c r="W511"/>
      <c r="X511"/>
      <c r="Y511"/>
    </row>
    <row r="512" spans="1:25" ht="16" x14ac:dyDescent="0.2">
      <c r="A512" s="149"/>
      <c r="B512"/>
      <c r="C512"/>
      <c r="D512"/>
      <c r="E512"/>
      <c r="F512"/>
      <c r="G512"/>
      <c r="H512"/>
      <c r="I512"/>
      <c r="J512"/>
      <c r="K512"/>
      <c r="L512"/>
      <c r="M512"/>
      <c r="N512"/>
      <c r="O512"/>
      <c r="P512"/>
      <c r="Q512"/>
      <c r="R512"/>
      <c r="S512"/>
      <c r="T512"/>
      <c r="U512"/>
      <c r="V512"/>
      <c r="W512"/>
      <c r="X512"/>
      <c r="Y512"/>
    </row>
    <row r="513" spans="1:25" ht="16" x14ac:dyDescent="0.2">
      <c r="A513" s="149"/>
      <c r="B513"/>
      <c r="C513"/>
      <c r="D513"/>
      <c r="E513"/>
      <c r="F513"/>
      <c r="G513"/>
      <c r="H513"/>
      <c r="I513"/>
      <c r="J513"/>
      <c r="K513"/>
      <c r="L513"/>
      <c r="M513"/>
      <c r="N513"/>
      <c r="O513"/>
      <c r="P513"/>
      <c r="Q513"/>
      <c r="R513"/>
      <c r="S513"/>
      <c r="T513"/>
      <c r="U513"/>
      <c r="V513"/>
      <c r="W513"/>
      <c r="X513"/>
      <c r="Y513"/>
    </row>
    <row r="514" spans="1:25" ht="16" x14ac:dyDescent="0.2">
      <c r="A514" s="149"/>
      <c r="B514"/>
      <c r="C514"/>
      <c r="D514"/>
      <c r="E514"/>
      <c r="F514"/>
      <c r="G514"/>
      <c r="H514"/>
      <c r="I514"/>
      <c r="J514"/>
      <c r="K514"/>
      <c r="L514"/>
      <c r="M514"/>
      <c r="N514"/>
      <c r="O514"/>
      <c r="P514"/>
      <c r="Q514"/>
      <c r="R514"/>
      <c r="S514"/>
      <c r="T514"/>
      <c r="U514"/>
      <c r="V514"/>
      <c r="W514"/>
      <c r="X514"/>
      <c r="Y514"/>
    </row>
    <row r="515" spans="1:25" ht="16" x14ac:dyDescent="0.2">
      <c r="A515" s="149"/>
      <c r="B515"/>
      <c r="C515"/>
      <c r="D515"/>
      <c r="E515"/>
      <c r="F515"/>
      <c r="G515"/>
      <c r="H515"/>
      <c r="I515"/>
      <c r="J515"/>
      <c r="K515"/>
      <c r="L515"/>
      <c r="M515"/>
      <c r="N515"/>
      <c r="O515"/>
      <c r="P515"/>
      <c r="Q515"/>
      <c r="R515"/>
      <c r="S515"/>
      <c r="T515"/>
      <c r="U515"/>
      <c r="V515"/>
      <c r="W515"/>
      <c r="X515"/>
      <c r="Y515"/>
    </row>
    <row r="516" spans="1:25" ht="16" x14ac:dyDescent="0.2">
      <c r="A516" s="149"/>
      <c r="B516"/>
      <c r="C516"/>
      <c r="D516"/>
      <c r="E516"/>
      <c r="F516"/>
      <c r="G516"/>
      <c r="H516"/>
      <c r="I516"/>
      <c r="J516"/>
      <c r="K516"/>
      <c r="L516"/>
      <c r="M516"/>
      <c r="N516"/>
      <c r="O516"/>
      <c r="P516"/>
      <c r="Q516"/>
      <c r="R516"/>
      <c r="S516"/>
      <c r="T516"/>
      <c r="U516"/>
      <c r="V516"/>
      <c r="W516"/>
      <c r="X516"/>
      <c r="Y516"/>
    </row>
    <row r="517" spans="1:25" ht="16" x14ac:dyDescent="0.2">
      <c r="A517" s="149"/>
      <c r="B517"/>
      <c r="C517"/>
      <c r="D517"/>
      <c r="E517"/>
      <c r="F517"/>
      <c r="G517"/>
      <c r="H517"/>
      <c r="I517"/>
      <c r="J517"/>
      <c r="K517"/>
      <c r="L517"/>
      <c r="M517"/>
      <c r="N517"/>
      <c r="O517"/>
      <c r="P517"/>
      <c r="Q517"/>
      <c r="R517"/>
      <c r="S517"/>
      <c r="T517"/>
      <c r="U517"/>
      <c r="V517"/>
      <c r="W517"/>
      <c r="X517"/>
      <c r="Y517"/>
    </row>
    <row r="518" spans="1:25" ht="16" x14ac:dyDescent="0.2">
      <c r="A518" s="149"/>
      <c r="B518"/>
      <c r="C518"/>
      <c r="D518"/>
      <c r="E518"/>
      <c r="F518"/>
      <c r="G518"/>
      <c r="H518"/>
      <c r="I518"/>
      <c r="J518"/>
      <c r="K518"/>
      <c r="L518"/>
      <c r="M518"/>
      <c r="N518"/>
      <c r="O518"/>
      <c r="P518"/>
      <c r="Q518"/>
      <c r="R518"/>
      <c r="S518"/>
      <c r="T518"/>
      <c r="U518"/>
      <c r="V518"/>
      <c r="W518"/>
      <c r="X518"/>
      <c r="Y518"/>
    </row>
    <row r="519" spans="1:25" ht="16" x14ac:dyDescent="0.2">
      <c r="A519" s="149"/>
      <c r="B519"/>
      <c r="C519"/>
      <c r="D519"/>
      <c r="E519"/>
      <c r="F519"/>
      <c r="G519"/>
      <c r="H519"/>
      <c r="I519"/>
      <c r="J519"/>
      <c r="K519"/>
      <c r="L519"/>
      <c r="M519"/>
      <c r="N519"/>
      <c r="O519"/>
      <c r="P519"/>
      <c r="Q519"/>
      <c r="R519"/>
      <c r="S519"/>
      <c r="T519"/>
      <c r="U519"/>
      <c r="V519"/>
      <c r="W519"/>
      <c r="X519"/>
      <c r="Y519"/>
    </row>
    <row r="520" spans="1:25" ht="16" x14ac:dyDescent="0.2">
      <c r="A520" s="149"/>
      <c r="B520"/>
      <c r="C520"/>
      <c r="D520"/>
      <c r="E520"/>
      <c r="F520"/>
      <c r="G520"/>
      <c r="H520"/>
      <c r="I520"/>
      <c r="J520"/>
      <c r="K520"/>
      <c r="L520"/>
      <c r="M520"/>
      <c r="N520"/>
      <c r="O520"/>
      <c r="P520"/>
      <c r="Q520"/>
      <c r="R520"/>
      <c r="S520"/>
      <c r="T520"/>
      <c r="U520"/>
      <c r="V520"/>
      <c r="W520"/>
      <c r="X520"/>
      <c r="Y520"/>
    </row>
    <row r="521" spans="1:25" ht="16" x14ac:dyDescent="0.2">
      <c r="A521" s="149"/>
      <c r="B521"/>
      <c r="C521"/>
      <c r="D521"/>
      <c r="E521"/>
      <c r="F521"/>
      <c r="G521"/>
      <c r="H521"/>
      <c r="I521"/>
      <c r="J521"/>
      <c r="K521"/>
      <c r="L521"/>
      <c r="M521"/>
      <c r="N521"/>
      <c r="O521"/>
      <c r="P521"/>
      <c r="Q521"/>
      <c r="R521"/>
      <c r="S521"/>
      <c r="T521"/>
      <c r="U521"/>
      <c r="V521"/>
      <c r="W521"/>
      <c r="X521"/>
      <c r="Y521"/>
    </row>
    <row r="522" spans="1:25" ht="16" x14ac:dyDescent="0.2">
      <c r="A522" s="149"/>
      <c r="B522"/>
      <c r="C522"/>
      <c r="D522"/>
      <c r="E522"/>
      <c r="F522"/>
      <c r="G522"/>
      <c r="H522"/>
      <c r="I522"/>
      <c r="J522"/>
      <c r="K522"/>
      <c r="L522"/>
      <c r="M522"/>
      <c r="N522"/>
      <c r="O522"/>
      <c r="P522"/>
      <c r="Q522"/>
      <c r="R522"/>
      <c r="S522"/>
      <c r="T522"/>
      <c r="U522"/>
      <c r="V522"/>
      <c r="W522"/>
      <c r="X522"/>
      <c r="Y522"/>
    </row>
    <row r="523" spans="1:25" ht="16" x14ac:dyDescent="0.2">
      <c r="A523" s="149"/>
      <c r="B523"/>
      <c r="C523"/>
      <c r="D523"/>
      <c r="E523"/>
      <c r="F523"/>
      <c r="G523"/>
      <c r="H523"/>
      <c r="I523"/>
      <c r="J523"/>
      <c r="K523"/>
      <c r="L523"/>
      <c r="M523"/>
      <c r="N523"/>
      <c r="O523"/>
      <c r="P523"/>
      <c r="Q523"/>
      <c r="R523"/>
      <c r="S523"/>
      <c r="T523"/>
      <c r="U523"/>
      <c r="V523"/>
      <c r="W523"/>
      <c r="X523"/>
      <c r="Y523"/>
    </row>
    <row r="524" spans="1:25" ht="16" x14ac:dyDescent="0.2">
      <c r="A524" s="149"/>
      <c r="B524"/>
      <c r="C524"/>
      <c r="D524"/>
      <c r="E524"/>
      <c r="F524"/>
      <c r="G524"/>
      <c r="H524"/>
      <c r="I524"/>
      <c r="J524"/>
      <c r="K524"/>
      <c r="L524"/>
      <c r="M524"/>
      <c r="N524"/>
      <c r="O524"/>
      <c r="P524"/>
      <c r="Q524"/>
      <c r="R524"/>
      <c r="S524"/>
      <c r="T524"/>
      <c r="U524"/>
      <c r="V524"/>
      <c r="W524"/>
      <c r="X524"/>
      <c r="Y524"/>
    </row>
    <row r="525" spans="1:25" ht="16" x14ac:dyDescent="0.2">
      <c r="A525" s="149"/>
      <c r="B525"/>
      <c r="C525"/>
      <c r="D525"/>
      <c r="E525"/>
      <c r="F525"/>
      <c r="G525"/>
      <c r="H525"/>
      <c r="I525"/>
      <c r="J525"/>
      <c r="K525"/>
      <c r="L525"/>
      <c r="M525"/>
      <c r="N525"/>
      <c r="O525"/>
      <c r="P525"/>
      <c r="Q525"/>
      <c r="R525"/>
      <c r="S525"/>
      <c r="T525"/>
      <c r="U525"/>
      <c r="V525"/>
      <c r="W525"/>
      <c r="X525"/>
      <c r="Y525"/>
    </row>
    <row r="526" spans="1:25" ht="16" x14ac:dyDescent="0.2">
      <c r="A526" s="149"/>
      <c r="B526"/>
      <c r="C526"/>
      <c r="D526"/>
      <c r="E526"/>
      <c r="F526"/>
      <c r="G526"/>
      <c r="H526"/>
      <c r="I526"/>
      <c r="J526"/>
      <c r="K526"/>
      <c r="L526"/>
      <c r="M526"/>
      <c r="N526"/>
      <c r="O526"/>
      <c r="P526"/>
      <c r="Q526"/>
      <c r="R526"/>
      <c r="S526"/>
      <c r="T526"/>
      <c r="U526"/>
      <c r="V526"/>
      <c r="W526"/>
      <c r="X526"/>
      <c r="Y526"/>
    </row>
    <row r="527" spans="1:25" ht="16" x14ac:dyDescent="0.2">
      <c r="A527" s="149"/>
      <c r="B527"/>
      <c r="C527"/>
      <c r="D527"/>
      <c r="E527"/>
      <c r="F527"/>
      <c r="G527"/>
      <c r="H527"/>
      <c r="I527"/>
      <c r="J527"/>
      <c r="K527"/>
      <c r="L527"/>
      <c r="M527"/>
      <c r="N527"/>
      <c r="O527"/>
      <c r="P527"/>
      <c r="Q527"/>
      <c r="R527"/>
      <c r="S527"/>
      <c r="T527"/>
      <c r="U527"/>
      <c r="V527"/>
      <c r="W527"/>
      <c r="X527"/>
      <c r="Y527"/>
    </row>
    <row r="528" spans="1:25" ht="16" x14ac:dyDescent="0.2">
      <c r="A528" s="149"/>
      <c r="B528"/>
      <c r="C528"/>
      <c r="D528"/>
      <c r="E528"/>
      <c r="F528"/>
      <c r="G528"/>
      <c r="H528"/>
      <c r="I528"/>
      <c r="J528"/>
      <c r="K528"/>
      <c r="L528"/>
      <c r="M528"/>
      <c r="N528"/>
      <c r="O528"/>
      <c r="P528"/>
      <c r="Q528"/>
      <c r="R528"/>
      <c r="S528"/>
      <c r="T528"/>
      <c r="U528"/>
      <c r="V528"/>
      <c r="W528"/>
      <c r="X528"/>
      <c r="Y528"/>
    </row>
    <row r="529" spans="1:25" ht="16" x14ac:dyDescent="0.2">
      <c r="A529" s="149"/>
      <c r="B529"/>
      <c r="C529"/>
      <c r="D529"/>
      <c r="E529"/>
      <c r="F529"/>
      <c r="G529"/>
      <c r="H529"/>
      <c r="I529"/>
      <c r="J529"/>
      <c r="K529"/>
      <c r="L529"/>
      <c r="M529"/>
      <c r="N529"/>
      <c r="O529"/>
      <c r="P529"/>
      <c r="Q529"/>
      <c r="R529"/>
      <c r="S529"/>
      <c r="T529"/>
      <c r="U529"/>
      <c r="V529"/>
      <c r="W529"/>
      <c r="X529"/>
      <c r="Y529"/>
    </row>
    <row r="530" spans="1:25" ht="16" x14ac:dyDescent="0.2">
      <c r="A530" s="149"/>
      <c r="B530"/>
      <c r="C530"/>
      <c r="D530"/>
      <c r="E530"/>
      <c r="F530"/>
      <c r="G530"/>
      <c r="H530"/>
      <c r="I530"/>
      <c r="J530"/>
      <c r="K530"/>
      <c r="L530"/>
      <c r="M530"/>
      <c r="N530"/>
      <c r="O530"/>
      <c r="P530"/>
      <c r="Q530"/>
      <c r="R530"/>
      <c r="S530"/>
      <c r="T530"/>
      <c r="U530"/>
      <c r="V530"/>
      <c r="W530"/>
      <c r="X530"/>
      <c r="Y530"/>
    </row>
    <row r="531" spans="1:25" ht="16" x14ac:dyDescent="0.2">
      <c r="A531" s="149"/>
      <c r="B531"/>
      <c r="C531"/>
      <c r="D531"/>
      <c r="E531"/>
      <c r="F531"/>
      <c r="G531"/>
      <c r="H531"/>
      <c r="I531"/>
      <c r="J531"/>
      <c r="K531"/>
      <c r="L531"/>
      <c r="M531"/>
      <c r="N531"/>
      <c r="O531"/>
      <c r="P531"/>
      <c r="Q531"/>
      <c r="R531"/>
      <c r="S531"/>
      <c r="T531"/>
      <c r="U531"/>
      <c r="V531"/>
      <c r="W531"/>
      <c r="X531"/>
      <c r="Y531"/>
    </row>
    <row r="532" spans="1:25" ht="16" x14ac:dyDescent="0.2">
      <c r="A532" s="149"/>
      <c r="B532"/>
      <c r="C532"/>
      <c r="D532"/>
      <c r="E532"/>
      <c r="F532"/>
      <c r="G532"/>
      <c r="H532"/>
      <c r="I532"/>
      <c r="J532"/>
      <c r="K532"/>
      <c r="L532"/>
      <c r="M532"/>
      <c r="N532"/>
      <c r="O532"/>
      <c r="P532"/>
      <c r="Q532"/>
      <c r="R532"/>
      <c r="S532"/>
      <c r="T532"/>
      <c r="U532"/>
      <c r="V532"/>
      <c r="W532"/>
      <c r="X532"/>
      <c r="Y532"/>
    </row>
    <row r="533" spans="1:25" ht="16" x14ac:dyDescent="0.2">
      <c r="A533" s="149"/>
      <c r="B533"/>
      <c r="C533"/>
      <c r="D533"/>
      <c r="E533"/>
      <c r="F533"/>
      <c r="G533"/>
      <c r="H533"/>
      <c r="I533"/>
      <c r="J533"/>
      <c r="K533"/>
      <c r="L533"/>
      <c r="M533"/>
      <c r="N533"/>
      <c r="O533"/>
      <c r="P533"/>
      <c r="Q533"/>
      <c r="R533"/>
      <c r="S533"/>
      <c r="T533"/>
      <c r="U533"/>
      <c r="V533"/>
      <c r="W533"/>
      <c r="X533"/>
      <c r="Y533"/>
    </row>
    <row r="534" spans="1:25" ht="16" x14ac:dyDescent="0.2">
      <c r="A534" s="149"/>
      <c r="B534"/>
      <c r="C534"/>
      <c r="D534"/>
      <c r="E534"/>
      <c r="F534"/>
      <c r="G534"/>
      <c r="H534"/>
      <c r="I534"/>
      <c r="J534"/>
      <c r="K534"/>
      <c r="L534"/>
      <c r="M534"/>
      <c r="N534"/>
      <c r="O534"/>
      <c r="P534"/>
      <c r="Q534"/>
      <c r="R534"/>
      <c r="S534"/>
      <c r="T534"/>
      <c r="U534"/>
      <c r="V534"/>
      <c r="W534"/>
      <c r="X534"/>
      <c r="Y534"/>
    </row>
    <row r="535" spans="1:25" ht="16" x14ac:dyDescent="0.2">
      <c r="A535" s="149"/>
      <c r="B535"/>
      <c r="C535"/>
      <c r="D535"/>
      <c r="E535"/>
      <c r="F535"/>
      <c r="G535"/>
      <c r="H535"/>
      <c r="I535"/>
      <c r="J535"/>
      <c r="K535"/>
      <c r="L535"/>
      <c r="M535"/>
      <c r="N535"/>
      <c r="O535"/>
      <c r="P535"/>
      <c r="Q535"/>
      <c r="R535"/>
      <c r="S535"/>
      <c r="T535"/>
      <c r="U535"/>
      <c r="V535"/>
      <c r="W535"/>
      <c r="X535"/>
      <c r="Y535"/>
    </row>
    <row r="536" spans="1:25" ht="16" x14ac:dyDescent="0.2">
      <c r="A536" s="149"/>
      <c r="B536"/>
      <c r="C536"/>
      <c r="D536"/>
      <c r="E536"/>
      <c r="F536"/>
      <c r="G536"/>
      <c r="H536"/>
      <c r="I536"/>
      <c r="J536"/>
      <c r="K536"/>
      <c r="L536"/>
      <c r="M536"/>
      <c r="N536"/>
      <c r="O536"/>
      <c r="P536"/>
      <c r="Q536"/>
      <c r="R536"/>
      <c r="S536"/>
      <c r="T536"/>
      <c r="U536"/>
      <c r="V536"/>
      <c r="W536"/>
      <c r="X536"/>
      <c r="Y536"/>
    </row>
    <row r="537" spans="1:25" ht="16" x14ac:dyDescent="0.2">
      <c r="A537" s="149"/>
      <c r="B537"/>
      <c r="C537"/>
      <c r="D537"/>
      <c r="E537"/>
      <c r="F537"/>
      <c r="G537"/>
      <c r="H537"/>
      <c r="I537"/>
      <c r="J537"/>
      <c r="K537"/>
      <c r="L537"/>
      <c r="M537"/>
      <c r="N537"/>
      <c r="O537"/>
      <c r="P537"/>
      <c r="Q537"/>
      <c r="R537"/>
      <c r="S537"/>
      <c r="T537"/>
      <c r="U537"/>
      <c r="V537"/>
      <c r="W537"/>
      <c r="X537"/>
      <c r="Y537"/>
    </row>
    <row r="538" spans="1:25" ht="16" x14ac:dyDescent="0.2">
      <c r="A538" s="149"/>
      <c r="B538"/>
      <c r="C538"/>
      <c r="D538"/>
      <c r="E538"/>
      <c r="F538"/>
      <c r="G538"/>
      <c r="H538"/>
      <c r="I538"/>
      <c r="J538"/>
      <c r="K538"/>
      <c r="L538"/>
      <c r="M538"/>
      <c r="N538"/>
      <c r="O538"/>
      <c r="P538"/>
      <c r="Q538"/>
      <c r="R538"/>
      <c r="S538"/>
      <c r="T538"/>
      <c r="U538"/>
      <c r="V538"/>
      <c r="W538"/>
      <c r="X538"/>
      <c r="Y538"/>
    </row>
    <row r="539" spans="1:25" ht="16" x14ac:dyDescent="0.2">
      <c r="A539" s="149"/>
      <c r="B539"/>
      <c r="C539"/>
      <c r="D539"/>
      <c r="E539"/>
      <c r="F539"/>
      <c r="G539"/>
      <c r="H539"/>
      <c r="I539"/>
      <c r="J539"/>
      <c r="K539"/>
      <c r="L539"/>
      <c r="M539"/>
      <c r="N539"/>
      <c r="O539"/>
      <c r="P539"/>
      <c r="Q539"/>
      <c r="R539"/>
      <c r="S539"/>
      <c r="T539"/>
      <c r="U539"/>
      <c r="V539"/>
      <c r="W539"/>
      <c r="X539"/>
      <c r="Y539"/>
    </row>
    <row r="540" spans="1:25" ht="16" x14ac:dyDescent="0.2">
      <c r="A540" s="149"/>
      <c r="B540"/>
      <c r="C540"/>
      <c r="D540"/>
      <c r="E540"/>
      <c r="F540"/>
      <c r="G540"/>
      <c r="H540"/>
      <c r="I540"/>
      <c r="J540"/>
      <c r="K540"/>
      <c r="L540"/>
      <c r="M540"/>
      <c r="N540"/>
      <c r="O540"/>
      <c r="P540"/>
      <c r="Q540"/>
      <c r="R540"/>
      <c r="S540"/>
      <c r="T540"/>
      <c r="U540"/>
      <c r="V540"/>
      <c r="W540"/>
      <c r="X540"/>
      <c r="Y540"/>
    </row>
    <row r="541" spans="1:25" ht="16" x14ac:dyDescent="0.2">
      <c r="A541" s="149"/>
      <c r="B541"/>
      <c r="C541"/>
      <c r="D541"/>
      <c r="E541"/>
      <c r="F541"/>
      <c r="G541"/>
      <c r="H541"/>
      <c r="I541"/>
      <c r="J541"/>
      <c r="K541"/>
      <c r="L541"/>
      <c r="M541"/>
      <c r="N541"/>
      <c r="O541"/>
      <c r="P541"/>
      <c r="Q541"/>
      <c r="R541"/>
      <c r="S541"/>
      <c r="T541"/>
      <c r="U541"/>
      <c r="V541"/>
      <c r="W541"/>
      <c r="X541"/>
      <c r="Y541"/>
    </row>
    <row r="542" spans="1:25" ht="16" x14ac:dyDescent="0.2">
      <c r="A542" s="149"/>
      <c r="B542"/>
      <c r="C542"/>
      <c r="D542"/>
      <c r="E542"/>
      <c r="F542"/>
      <c r="G542"/>
      <c r="H542"/>
      <c r="I542"/>
      <c r="J542"/>
      <c r="K542"/>
      <c r="L542"/>
      <c r="M542"/>
      <c r="N542"/>
      <c r="O542"/>
      <c r="P542"/>
      <c r="Q542"/>
      <c r="R542"/>
      <c r="S542"/>
      <c r="T542"/>
      <c r="U542"/>
      <c r="V542"/>
      <c r="W542"/>
      <c r="X542"/>
      <c r="Y542"/>
    </row>
    <row r="543" spans="1:25" ht="16" x14ac:dyDescent="0.2">
      <c r="A543" s="149"/>
      <c r="B543"/>
      <c r="C543"/>
      <c r="D543"/>
      <c r="E543"/>
      <c r="F543"/>
      <c r="G543"/>
      <c r="H543"/>
      <c r="I543"/>
      <c r="J543"/>
      <c r="K543"/>
      <c r="L543"/>
      <c r="M543"/>
      <c r="N543"/>
      <c r="O543"/>
      <c r="P543"/>
      <c r="Q543"/>
      <c r="R543"/>
      <c r="S543"/>
      <c r="T543"/>
      <c r="U543"/>
      <c r="V543"/>
      <c r="W543"/>
      <c r="X543"/>
      <c r="Y543"/>
    </row>
    <row r="544" spans="1:25" ht="16" x14ac:dyDescent="0.2">
      <c r="A544" s="149"/>
      <c r="B544"/>
      <c r="C544"/>
      <c r="D544"/>
      <c r="E544"/>
      <c r="F544"/>
      <c r="G544"/>
      <c r="H544"/>
      <c r="I544"/>
      <c r="J544"/>
      <c r="K544"/>
      <c r="L544"/>
      <c r="M544"/>
      <c r="N544"/>
      <c r="O544"/>
      <c r="P544"/>
      <c r="Q544"/>
      <c r="R544"/>
      <c r="S544"/>
      <c r="T544"/>
      <c r="U544"/>
      <c r="V544"/>
      <c r="W544"/>
      <c r="X544"/>
      <c r="Y544"/>
    </row>
    <row r="545" spans="1:25" ht="16" x14ac:dyDescent="0.2">
      <c r="A545" s="149"/>
      <c r="B545"/>
      <c r="C545"/>
      <c r="D545"/>
      <c r="E545"/>
      <c r="F545"/>
      <c r="G545"/>
      <c r="H545"/>
      <c r="I545"/>
      <c r="J545"/>
      <c r="K545"/>
      <c r="L545"/>
      <c r="M545"/>
      <c r="N545"/>
      <c r="O545"/>
      <c r="P545"/>
      <c r="Q545"/>
      <c r="R545"/>
      <c r="S545"/>
      <c r="T545"/>
      <c r="U545"/>
      <c r="V545"/>
      <c r="W545"/>
      <c r="X545"/>
      <c r="Y545"/>
    </row>
    <row r="546" spans="1:25" ht="16" x14ac:dyDescent="0.2">
      <c r="A546" s="149"/>
      <c r="B546"/>
      <c r="C546"/>
      <c r="D546"/>
      <c r="E546"/>
      <c r="F546"/>
      <c r="G546"/>
      <c r="H546"/>
      <c r="I546"/>
      <c r="J546"/>
      <c r="K546"/>
      <c r="L546"/>
      <c r="M546"/>
      <c r="N546"/>
      <c r="O546"/>
      <c r="P546"/>
      <c r="Q546"/>
      <c r="R546"/>
      <c r="S546"/>
      <c r="T546"/>
      <c r="U546"/>
      <c r="V546"/>
      <c r="W546"/>
      <c r="X546"/>
      <c r="Y546"/>
    </row>
    <row r="547" spans="1:25" ht="16" x14ac:dyDescent="0.2">
      <c r="A547" s="149"/>
      <c r="B547"/>
      <c r="C547"/>
      <c r="D547"/>
      <c r="E547"/>
      <c r="F547"/>
      <c r="G547"/>
      <c r="H547"/>
      <c r="I547"/>
      <c r="J547"/>
      <c r="K547"/>
      <c r="L547"/>
      <c r="M547"/>
      <c r="N547"/>
      <c r="O547"/>
      <c r="P547"/>
      <c r="Q547"/>
      <c r="R547"/>
      <c r="S547"/>
      <c r="T547"/>
      <c r="U547"/>
      <c r="V547"/>
      <c r="W547"/>
      <c r="X547"/>
      <c r="Y547"/>
    </row>
    <row r="548" spans="1:25" ht="16" x14ac:dyDescent="0.2">
      <c r="A548" s="149"/>
      <c r="B548"/>
      <c r="C548"/>
      <c r="D548"/>
      <c r="E548"/>
      <c r="F548"/>
      <c r="G548"/>
      <c r="H548"/>
      <c r="I548"/>
      <c r="J548"/>
      <c r="K548"/>
      <c r="L548"/>
      <c r="M548"/>
      <c r="N548"/>
      <c r="O548"/>
      <c r="P548"/>
      <c r="Q548"/>
      <c r="R548"/>
      <c r="S548"/>
      <c r="T548"/>
      <c r="U548"/>
      <c r="V548"/>
      <c r="W548"/>
      <c r="X548"/>
      <c r="Y548"/>
    </row>
    <row r="549" spans="1:25" ht="16" x14ac:dyDescent="0.2">
      <c r="A549" s="149"/>
      <c r="B549"/>
      <c r="C549"/>
      <c r="D549"/>
      <c r="E549"/>
      <c r="F549"/>
      <c r="G549"/>
      <c r="H549"/>
      <c r="I549"/>
      <c r="J549"/>
      <c r="K549"/>
      <c r="L549"/>
      <c r="M549"/>
      <c r="N549"/>
      <c r="O549"/>
      <c r="P549"/>
      <c r="Q549"/>
      <c r="R549"/>
      <c r="S549"/>
      <c r="T549"/>
      <c r="U549"/>
      <c r="V549"/>
      <c r="W549"/>
      <c r="X549"/>
      <c r="Y549"/>
    </row>
    <row r="550" spans="1:25" ht="16" x14ac:dyDescent="0.2">
      <c r="A550" s="149"/>
      <c r="B550"/>
      <c r="C550"/>
      <c r="D550"/>
      <c r="E550"/>
      <c r="F550"/>
      <c r="G550"/>
      <c r="H550"/>
      <c r="I550"/>
      <c r="J550"/>
      <c r="K550"/>
      <c r="L550"/>
      <c r="M550"/>
      <c r="N550"/>
      <c r="O550"/>
      <c r="P550"/>
      <c r="Q550"/>
      <c r="R550"/>
      <c r="S550"/>
      <c r="T550"/>
      <c r="U550"/>
      <c r="V550"/>
      <c r="W550"/>
      <c r="X550"/>
      <c r="Y550"/>
    </row>
    <row r="551" spans="1:25" ht="16" x14ac:dyDescent="0.2">
      <c r="A551" s="149"/>
      <c r="B551"/>
      <c r="C551"/>
      <c r="D551"/>
      <c r="E551"/>
      <c r="F551"/>
      <c r="G551"/>
      <c r="H551"/>
      <c r="I551"/>
      <c r="J551"/>
      <c r="K551"/>
      <c r="L551"/>
      <c r="M551"/>
      <c r="N551"/>
      <c r="O551"/>
      <c r="P551"/>
      <c r="Q551"/>
      <c r="R551"/>
      <c r="S551"/>
      <c r="T551"/>
      <c r="U551"/>
      <c r="V551"/>
      <c r="W551"/>
      <c r="X551"/>
      <c r="Y551"/>
    </row>
    <row r="552" spans="1:25" ht="16" x14ac:dyDescent="0.2">
      <c r="A552" s="149"/>
      <c r="B552"/>
      <c r="C552"/>
      <c r="D552"/>
      <c r="E552"/>
      <c r="F552"/>
      <c r="G552"/>
      <c r="H552"/>
      <c r="I552"/>
      <c r="J552"/>
      <c r="K552"/>
      <c r="L552"/>
      <c r="M552"/>
      <c r="N552"/>
      <c r="O552"/>
      <c r="P552"/>
      <c r="Q552"/>
      <c r="R552"/>
      <c r="S552"/>
      <c r="T552"/>
      <c r="U552"/>
      <c r="V552"/>
      <c r="W552"/>
      <c r="X552"/>
      <c r="Y552"/>
    </row>
    <row r="553" spans="1:25" ht="16" x14ac:dyDescent="0.2">
      <c r="A553" s="149"/>
      <c r="B553"/>
      <c r="C553"/>
      <c r="D553"/>
      <c r="E553"/>
      <c r="F553"/>
      <c r="G553"/>
      <c r="H553"/>
      <c r="I553"/>
      <c r="J553"/>
      <c r="K553"/>
      <c r="L553"/>
      <c r="M553"/>
      <c r="N553"/>
      <c r="O553"/>
      <c r="P553"/>
      <c r="Q553"/>
      <c r="R553"/>
      <c r="S553"/>
      <c r="T553"/>
      <c r="U553"/>
      <c r="V553"/>
      <c r="W553"/>
      <c r="X553"/>
      <c r="Y553"/>
    </row>
    <row r="554" spans="1:25" ht="16" x14ac:dyDescent="0.2">
      <c r="A554" s="149"/>
      <c r="B554"/>
      <c r="C554"/>
      <c r="D554"/>
      <c r="E554"/>
      <c r="F554"/>
      <c r="G554"/>
      <c r="H554"/>
      <c r="I554"/>
      <c r="J554"/>
      <c r="K554"/>
      <c r="L554"/>
      <c r="M554"/>
      <c r="N554"/>
      <c r="O554"/>
      <c r="P554"/>
      <c r="Q554"/>
      <c r="R554"/>
      <c r="S554"/>
      <c r="T554"/>
      <c r="U554"/>
      <c r="V554"/>
      <c r="W554"/>
      <c r="X554"/>
      <c r="Y554"/>
    </row>
    <row r="555" spans="1:25" ht="16" x14ac:dyDescent="0.2">
      <c r="A555" s="149"/>
      <c r="B555"/>
      <c r="C555"/>
      <c r="D555"/>
      <c r="E555"/>
      <c r="F555"/>
      <c r="G555"/>
      <c r="H555"/>
      <c r="I555"/>
      <c r="J555"/>
      <c r="K555"/>
      <c r="L555"/>
      <c r="M555"/>
      <c r="N555"/>
      <c r="O555"/>
      <c r="P555"/>
      <c r="Q555"/>
      <c r="R555"/>
      <c r="S555"/>
      <c r="T555"/>
      <c r="U555"/>
      <c r="V555"/>
      <c r="W555"/>
      <c r="X555"/>
      <c r="Y555"/>
    </row>
    <row r="556" spans="1:25" ht="16" x14ac:dyDescent="0.2">
      <c r="A556" s="149"/>
      <c r="B556"/>
      <c r="C556"/>
      <c r="D556"/>
      <c r="E556"/>
      <c r="F556"/>
      <c r="G556"/>
      <c r="H556"/>
      <c r="I556"/>
      <c r="J556"/>
      <c r="K556"/>
      <c r="L556"/>
      <c r="M556"/>
      <c r="N556"/>
      <c r="O556"/>
      <c r="P556"/>
      <c r="Q556"/>
      <c r="R556"/>
      <c r="S556"/>
      <c r="T556"/>
      <c r="U556"/>
      <c r="V556"/>
      <c r="W556"/>
      <c r="X556"/>
      <c r="Y556"/>
    </row>
    <row r="557" spans="1:25" ht="16" x14ac:dyDescent="0.2">
      <c r="A557" s="149"/>
      <c r="B557"/>
      <c r="C557"/>
      <c r="D557"/>
      <c r="E557"/>
      <c r="F557"/>
      <c r="G557"/>
      <c r="H557"/>
      <c r="I557"/>
      <c r="J557"/>
      <c r="K557"/>
      <c r="L557"/>
      <c r="M557"/>
      <c r="N557"/>
      <c r="O557"/>
      <c r="P557"/>
      <c r="Q557"/>
      <c r="R557"/>
      <c r="S557"/>
      <c r="T557"/>
      <c r="U557"/>
      <c r="V557"/>
      <c r="W557"/>
      <c r="X557"/>
      <c r="Y557"/>
    </row>
    <row r="558" spans="1:25" ht="16" x14ac:dyDescent="0.2">
      <c r="A558" s="149"/>
      <c r="B558"/>
      <c r="C558"/>
      <c r="D558"/>
      <c r="E558"/>
      <c r="F558"/>
      <c r="G558"/>
      <c r="H558"/>
      <c r="I558"/>
      <c r="J558"/>
      <c r="K558"/>
      <c r="L558"/>
      <c r="M558"/>
      <c r="N558"/>
      <c r="O558"/>
      <c r="P558"/>
      <c r="Q558"/>
      <c r="R558"/>
      <c r="S558"/>
      <c r="T558"/>
      <c r="U558"/>
      <c r="V558"/>
      <c r="W558"/>
      <c r="X558"/>
      <c r="Y558"/>
    </row>
    <row r="559" spans="1:25" ht="16" x14ac:dyDescent="0.2">
      <c r="A559" s="149"/>
      <c r="B559"/>
      <c r="C559"/>
      <c r="D559"/>
      <c r="E559"/>
      <c r="F559"/>
      <c r="G559"/>
      <c r="H559"/>
      <c r="I559"/>
      <c r="J559"/>
      <c r="K559"/>
      <c r="L559"/>
      <c r="M559"/>
      <c r="N559"/>
      <c r="O559"/>
      <c r="P559"/>
      <c r="Q559"/>
      <c r="R559"/>
      <c r="S559"/>
      <c r="T559"/>
      <c r="U559"/>
      <c r="V559"/>
      <c r="W559"/>
      <c r="X559"/>
      <c r="Y559"/>
    </row>
    <row r="560" spans="1:25" ht="16" x14ac:dyDescent="0.2">
      <c r="A560" s="149"/>
      <c r="B560"/>
      <c r="C560"/>
      <c r="D560"/>
      <c r="E560"/>
      <c r="F560"/>
      <c r="G560"/>
      <c r="H560"/>
      <c r="I560"/>
      <c r="J560"/>
      <c r="K560"/>
      <c r="L560"/>
      <c r="M560"/>
      <c r="N560"/>
      <c r="O560"/>
      <c r="P560"/>
      <c r="Q560"/>
      <c r="R560"/>
      <c r="S560"/>
      <c r="T560"/>
      <c r="U560"/>
      <c r="V560"/>
      <c r="W560"/>
      <c r="X560"/>
      <c r="Y560"/>
    </row>
    <row r="561" spans="1:25" ht="16" x14ac:dyDescent="0.2">
      <c r="A561" s="149"/>
      <c r="B561"/>
      <c r="C561"/>
      <c r="D561"/>
      <c r="E561"/>
      <c r="F561"/>
      <c r="G561"/>
      <c r="H561"/>
      <c r="I561"/>
      <c r="J561"/>
      <c r="K561"/>
      <c r="L561"/>
      <c r="M561"/>
      <c r="N561"/>
      <c r="O561"/>
      <c r="P561"/>
      <c r="Q561"/>
      <c r="R561"/>
      <c r="S561"/>
      <c r="T561"/>
      <c r="U561"/>
      <c r="V561"/>
      <c r="W561"/>
      <c r="X561"/>
      <c r="Y561"/>
    </row>
    <row r="562" spans="1:25" ht="16" x14ac:dyDescent="0.2">
      <c r="A562" s="149"/>
      <c r="B562"/>
      <c r="C562"/>
      <c r="D562"/>
      <c r="E562"/>
      <c r="F562"/>
      <c r="G562"/>
      <c r="H562"/>
      <c r="I562"/>
      <c r="J562"/>
      <c r="K562"/>
      <c r="L562"/>
      <c r="M562"/>
      <c r="N562"/>
      <c r="O562"/>
      <c r="P562"/>
      <c r="Q562"/>
      <c r="R562"/>
      <c r="S562"/>
      <c r="T562"/>
      <c r="U562"/>
      <c r="V562"/>
      <c r="W562"/>
      <c r="X562"/>
      <c r="Y562"/>
    </row>
    <row r="563" spans="1:25" ht="16" x14ac:dyDescent="0.2">
      <c r="A563" s="149"/>
      <c r="B563"/>
      <c r="C563"/>
      <c r="D563"/>
      <c r="E563"/>
      <c r="F563"/>
      <c r="G563"/>
      <c r="H563"/>
      <c r="I563"/>
      <c r="J563"/>
      <c r="K563"/>
      <c r="L563"/>
      <c r="M563"/>
      <c r="N563"/>
      <c r="O563"/>
      <c r="P563"/>
      <c r="Q563"/>
      <c r="R563"/>
      <c r="S563"/>
      <c r="T563"/>
      <c r="U563"/>
      <c r="V563"/>
      <c r="W563"/>
      <c r="X563"/>
      <c r="Y563"/>
    </row>
    <row r="564" spans="1:25" ht="16" x14ac:dyDescent="0.2">
      <c r="A564" s="149"/>
      <c r="B564"/>
      <c r="C564"/>
      <c r="D564"/>
      <c r="E564"/>
      <c r="F564"/>
      <c r="G564"/>
      <c r="H564"/>
      <c r="I564"/>
      <c r="J564"/>
      <c r="K564"/>
      <c r="L564"/>
      <c r="M564"/>
      <c r="N564"/>
      <c r="O564"/>
      <c r="P564"/>
      <c r="Q564"/>
      <c r="R564"/>
      <c r="S564"/>
      <c r="T564"/>
      <c r="U564"/>
      <c r="V564"/>
      <c r="W564"/>
      <c r="X564"/>
      <c r="Y564"/>
    </row>
    <row r="565" spans="1:25" ht="16" x14ac:dyDescent="0.2">
      <c r="A565" s="149"/>
      <c r="B565"/>
      <c r="C565"/>
      <c r="D565"/>
      <c r="E565"/>
      <c r="F565"/>
      <c r="G565"/>
      <c r="H565"/>
      <c r="I565"/>
      <c r="J565"/>
      <c r="K565"/>
      <c r="L565"/>
      <c r="M565"/>
      <c r="N565"/>
      <c r="O565"/>
      <c r="P565"/>
      <c r="Q565"/>
      <c r="R565"/>
      <c r="S565"/>
      <c r="T565"/>
      <c r="U565"/>
      <c r="V565"/>
      <c r="W565"/>
      <c r="X565"/>
      <c r="Y565"/>
    </row>
    <row r="566" spans="1:25" ht="16" x14ac:dyDescent="0.2">
      <c r="A566" s="149"/>
      <c r="B566"/>
      <c r="C566"/>
      <c r="D566"/>
      <c r="E566"/>
      <c r="F566"/>
      <c r="G566"/>
      <c r="H566"/>
      <c r="I566"/>
      <c r="J566"/>
      <c r="K566"/>
      <c r="L566"/>
      <c r="M566"/>
      <c r="N566"/>
      <c r="O566"/>
      <c r="P566"/>
      <c r="Q566"/>
      <c r="R566"/>
      <c r="S566"/>
      <c r="T566"/>
      <c r="U566"/>
      <c r="V566"/>
      <c r="W566"/>
      <c r="X566"/>
      <c r="Y566"/>
    </row>
    <row r="567" spans="1:25" ht="16" x14ac:dyDescent="0.2">
      <c r="A567" s="149"/>
      <c r="B567"/>
      <c r="C567"/>
      <c r="D567"/>
      <c r="E567"/>
      <c r="F567"/>
      <c r="G567"/>
      <c r="H567"/>
      <c r="I567"/>
      <c r="J567"/>
      <c r="K567"/>
      <c r="L567"/>
      <c r="M567"/>
      <c r="N567"/>
      <c r="O567"/>
      <c r="P567"/>
      <c r="Q567"/>
      <c r="R567"/>
      <c r="S567"/>
      <c r="T567"/>
      <c r="U567"/>
      <c r="V567"/>
      <c r="W567"/>
      <c r="X567"/>
      <c r="Y567"/>
    </row>
    <row r="568" spans="1:25" ht="16" x14ac:dyDescent="0.2">
      <c r="A568" s="149"/>
      <c r="B568"/>
      <c r="C568"/>
      <c r="D568"/>
      <c r="E568"/>
      <c r="F568"/>
      <c r="G568"/>
      <c r="H568"/>
      <c r="I568"/>
      <c r="J568"/>
      <c r="K568"/>
      <c r="L568"/>
      <c r="M568"/>
      <c r="N568"/>
      <c r="O568"/>
      <c r="P568"/>
      <c r="Q568"/>
      <c r="R568"/>
      <c r="S568"/>
      <c r="T568"/>
      <c r="U568"/>
      <c r="V568"/>
      <c r="W568"/>
      <c r="X568"/>
      <c r="Y568"/>
    </row>
    <row r="569" spans="1:25" ht="16" x14ac:dyDescent="0.2">
      <c r="A569" s="149"/>
      <c r="B569"/>
      <c r="C569"/>
      <c r="D569"/>
      <c r="E569"/>
      <c r="F569"/>
      <c r="G569"/>
      <c r="H569"/>
      <c r="I569"/>
      <c r="J569"/>
      <c r="K569"/>
      <c r="L569"/>
      <c r="M569"/>
      <c r="N569"/>
      <c r="O569"/>
      <c r="P569"/>
      <c r="Q569"/>
      <c r="R569"/>
      <c r="S569"/>
      <c r="T569"/>
      <c r="U569"/>
      <c r="V569"/>
      <c r="W569"/>
      <c r="X569"/>
      <c r="Y569"/>
    </row>
    <row r="570" spans="1:25" ht="16" x14ac:dyDescent="0.2">
      <c r="A570" s="149"/>
      <c r="B570"/>
      <c r="C570"/>
      <c r="D570"/>
      <c r="E570"/>
      <c r="F570"/>
      <c r="G570"/>
      <c r="H570"/>
      <c r="I570"/>
      <c r="J570"/>
      <c r="K570"/>
      <c r="L570"/>
      <c r="M570"/>
      <c r="N570"/>
      <c r="O570"/>
      <c r="P570"/>
      <c r="Q570"/>
      <c r="R570"/>
      <c r="S570"/>
      <c r="T570"/>
      <c r="U570"/>
      <c r="V570"/>
      <c r="W570"/>
      <c r="X570"/>
      <c r="Y570"/>
    </row>
    <row r="571" spans="1:25" ht="16" x14ac:dyDescent="0.2">
      <c r="A571" s="149"/>
      <c r="B571"/>
      <c r="C571"/>
      <c r="D571"/>
      <c r="E571"/>
      <c r="F571"/>
      <c r="G571"/>
      <c r="H571"/>
      <c r="I571"/>
      <c r="J571"/>
      <c r="K571"/>
      <c r="L571"/>
      <c r="M571"/>
      <c r="N571"/>
      <c r="O571"/>
      <c r="P571"/>
      <c r="Q571"/>
      <c r="R571"/>
      <c r="S571"/>
      <c r="T571"/>
      <c r="U571"/>
      <c r="V571"/>
      <c r="W571"/>
      <c r="X571"/>
      <c r="Y571"/>
    </row>
    <row r="572" spans="1:25" ht="16" x14ac:dyDescent="0.2">
      <c r="A572" s="149"/>
      <c r="B572"/>
      <c r="C572"/>
      <c r="D572"/>
      <c r="E572"/>
      <c r="F572"/>
      <c r="G572"/>
      <c r="H572"/>
      <c r="I572"/>
      <c r="J572"/>
      <c r="K572"/>
      <c r="L572"/>
      <c r="M572"/>
      <c r="N572"/>
      <c r="O572"/>
      <c r="P572"/>
      <c r="Q572"/>
      <c r="R572"/>
      <c r="S572"/>
      <c r="T572"/>
      <c r="U572"/>
      <c r="V572"/>
      <c r="W572"/>
      <c r="X572"/>
      <c r="Y572"/>
    </row>
    <row r="573" spans="1:25" ht="16" x14ac:dyDescent="0.2">
      <c r="A573" s="149"/>
      <c r="B573"/>
      <c r="C573"/>
      <c r="D573"/>
      <c r="E573"/>
      <c r="F573"/>
      <c r="G573"/>
      <c r="H573"/>
      <c r="I573"/>
      <c r="J573"/>
      <c r="K573"/>
      <c r="L573"/>
      <c r="M573"/>
      <c r="N573"/>
      <c r="O573"/>
      <c r="P573"/>
      <c r="Q573"/>
      <c r="R573"/>
      <c r="S573"/>
      <c r="T573"/>
      <c r="U573"/>
      <c r="V573"/>
      <c r="W573"/>
      <c r="X573"/>
      <c r="Y573"/>
    </row>
    <row r="574" spans="1:25" ht="16" x14ac:dyDescent="0.2">
      <c r="A574" s="149"/>
      <c r="B574"/>
      <c r="C574"/>
      <c r="D574"/>
      <c r="E574"/>
      <c r="F574"/>
      <c r="G574"/>
      <c r="H574"/>
      <c r="I574"/>
      <c r="J574"/>
      <c r="K574"/>
      <c r="L574"/>
      <c r="M574"/>
      <c r="N574"/>
      <c r="O574"/>
      <c r="P574"/>
      <c r="Q574"/>
      <c r="R574"/>
      <c r="S574"/>
      <c r="T574"/>
      <c r="U574"/>
      <c r="V574"/>
      <c r="W574"/>
      <c r="X574"/>
      <c r="Y574"/>
    </row>
    <row r="575" spans="1:25" ht="16" x14ac:dyDescent="0.2">
      <c r="A575" s="149"/>
      <c r="B575"/>
      <c r="C575"/>
      <c r="D575"/>
      <c r="E575"/>
      <c r="F575"/>
      <c r="G575"/>
      <c r="H575"/>
      <c r="I575"/>
      <c r="J575"/>
      <c r="K575"/>
      <c r="L575"/>
      <c r="M575"/>
      <c r="N575"/>
      <c r="O575"/>
      <c r="P575"/>
      <c r="Q575"/>
      <c r="R575"/>
      <c r="S575"/>
      <c r="T575"/>
      <c r="U575"/>
      <c r="V575"/>
      <c r="W575"/>
      <c r="X575"/>
      <c r="Y575"/>
    </row>
    <row r="576" spans="1:25" ht="16" x14ac:dyDescent="0.2">
      <c r="A576" s="149"/>
      <c r="B576"/>
      <c r="C576"/>
      <c r="D576"/>
      <c r="E576"/>
      <c r="F576"/>
      <c r="G576"/>
      <c r="H576"/>
      <c r="I576"/>
      <c r="J576"/>
      <c r="K576"/>
      <c r="L576"/>
      <c r="M576"/>
      <c r="N576"/>
      <c r="O576"/>
      <c r="P576"/>
      <c r="Q576"/>
      <c r="R576"/>
      <c r="S576"/>
      <c r="T576"/>
      <c r="U576"/>
      <c r="V576"/>
      <c r="W576"/>
      <c r="X576"/>
      <c r="Y576"/>
    </row>
    <row r="577" spans="1:25" ht="16" x14ac:dyDescent="0.2">
      <c r="A577" s="149"/>
      <c r="B577"/>
      <c r="C577"/>
      <c r="D577"/>
      <c r="E577"/>
      <c r="F577"/>
      <c r="G577"/>
      <c r="H577"/>
      <c r="I577"/>
      <c r="J577"/>
      <c r="K577"/>
      <c r="L577"/>
      <c r="M577"/>
      <c r="N577"/>
      <c r="O577"/>
      <c r="P577"/>
      <c r="Q577"/>
      <c r="R577"/>
      <c r="S577"/>
      <c r="T577"/>
      <c r="U577"/>
      <c r="V577"/>
      <c r="W577"/>
      <c r="X577"/>
      <c r="Y577"/>
    </row>
    <row r="578" spans="1:25" ht="16" x14ac:dyDescent="0.2">
      <c r="A578" s="149"/>
      <c r="B578"/>
      <c r="C578"/>
      <c r="D578"/>
      <c r="E578"/>
      <c r="F578"/>
      <c r="G578"/>
      <c r="H578"/>
      <c r="I578"/>
      <c r="J578"/>
      <c r="K578"/>
      <c r="L578"/>
      <c r="M578"/>
      <c r="N578"/>
      <c r="O578"/>
      <c r="P578"/>
      <c r="Q578"/>
      <c r="R578"/>
      <c r="S578"/>
      <c r="T578"/>
      <c r="U578"/>
      <c r="V578"/>
      <c r="W578"/>
      <c r="X578"/>
      <c r="Y578"/>
    </row>
    <row r="579" spans="1:25" ht="16" x14ac:dyDescent="0.2">
      <c r="A579" s="149"/>
      <c r="B579"/>
      <c r="C579"/>
      <c r="D579"/>
      <c r="E579"/>
      <c r="F579"/>
      <c r="G579"/>
      <c r="H579"/>
      <c r="I579"/>
      <c r="J579"/>
      <c r="K579"/>
      <c r="L579"/>
      <c r="M579"/>
      <c r="N579"/>
      <c r="O579"/>
      <c r="P579"/>
      <c r="Q579"/>
      <c r="R579"/>
      <c r="S579"/>
      <c r="T579"/>
      <c r="U579"/>
      <c r="V579"/>
      <c r="W579"/>
      <c r="X579"/>
      <c r="Y579"/>
    </row>
    <row r="580" spans="1:25" ht="16" x14ac:dyDescent="0.2">
      <c r="A580" s="149"/>
      <c r="B580"/>
      <c r="C580"/>
      <c r="D580"/>
      <c r="E580"/>
      <c r="F580"/>
      <c r="G580"/>
      <c r="H580"/>
      <c r="I580"/>
      <c r="J580"/>
      <c r="K580"/>
      <c r="L580"/>
      <c r="M580"/>
      <c r="N580"/>
      <c r="O580"/>
      <c r="P580"/>
      <c r="Q580"/>
      <c r="R580"/>
      <c r="S580"/>
      <c r="T580"/>
      <c r="U580"/>
      <c r="V580"/>
      <c r="W580"/>
      <c r="X580"/>
      <c r="Y580"/>
    </row>
    <row r="581" spans="1:25" ht="16" x14ac:dyDescent="0.2">
      <c r="A581" s="149"/>
      <c r="B581"/>
      <c r="C581"/>
      <c r="D581"/>
      <c r="E581"/>
      <c r="F581"/>
      <c r="G581"/>
      <c r="H581"/>
      <c r="I581"/>
      <c r="J581"/>
      <c r="K581"/>
      <c r="L581"/>
      <c r="M581"/>
      <c r="N581"/>
      <c r="O581"/>
      <c r="P581"/>
      <c r="Q581"/>
      <c r="R581"/>
      <c r="S581"/>
      <c r="T581"/>
      <c r="U581"/>
      <c r="V581"/>
      <c r="W581"/>
      <c r="X581"/>
      <c r="Y581"/>
    </row>
    <row r="582" spans="1:25" ht="16" x14ac:dyDescent="0.2">
      <c r="A582" s="149"/>
      <c r="B582"/>
      <c r="C582"/>
      <c r="D582"/>
      <c r="E582"/>
      <c r="F582"/>
      <c r="G582"/>
      <c r="H582"/>
      <c r="I582"/>
      <c r="J582"/>
      <c r="K582"/>
      <c r="L582"/>
      <c r="M582"/>
      <c r="N582"/>
      <c r="O582"/>
      <c r="P582"/>
      <c r="Q582"/>
      <c r="R582"/>
      <c r="S582"/>
      <c r="T582"/>
      <c r="U582"/>
      <c r="V582"/>
      <c r="W582"/>
      <c r="X582"/>
      <c r="Y582"/>
    </row>
    <row r="583" spans="1:25" ht="16" x14ac:dyDescent="0.2">
      <c r="A583" s="149"/>
      <c r="B583"/>
      <c r="C583"/>
      <c r="D583"/>
      <c r="E583"/>
      <c r="F583"/>
      <c r="G583"/>
      <c r="H583"/>
      <c r="I583"/>
      <c r="J583"/>
      <c r="K583"/>
      <c r="L583"/>
      <c r="M583"/>
      <c r="N583"/>
      <c r="O583"/>
      <c r="P583"/>
      <c r="Q583"/>
      <c r="R583"/>
      <c r="S583"/>
      <c r="T583"/>
      <c r="U583"/>
      <c r="V583"/>
      <c r="W583"/>
      <c r="X583"/>
      <c r="Y583"/>
    </row>
    <row r="584" spans="1:25" ht="16" x14ac:dyDescent="0.2">
      <c r="A584" s="149"/>
      <c r="B584"/>
      <c r="C584"/>
      <c r="D584"/>
      <c r="E584"/>
      <c r="F584"/>
      <c r="G584"/>
      <c r="H584"/>
      <c r="I584"/>
      <c r="J584"/>
      <c r="K584"/>
      <c r="L584"/>
      <c r="M584"/>
      <c r="N584"/>
      <c r="O584"/>
      <c r="P584"/>
      <c r="Q584"/>
      <c r="R584"/>
      <c r="S584"/>
      <c r="T584"/>
      <c r="U584"/>
      <c r="V584"/>
      <c r="W584"/>
      <c r="X584"/>
      <c r="Y584"/>
    </row>
    <row r="585" spans="1:25" ht="16" x14ac:dyDescent="0.2">
      <c r="A585" s="149"/>
      <c r="B585"/>
      <c r="C585"/>
      <c r="D585"/>
      <c r="E585"/>
      <c r="F585"/>
      <c r="G585"/>
      <c r="H585"/>
      <c r="I585"/>
      <c r="J585"/>
      <c r="K585"/>
      <c r="L585"/>
      <c r="M585"/>
      <c r="N585"/>
      <c r="O585"/>
      <c r="P585"/>
      <c r="Q585"/>
      <c r="R585"/>
      <c r="S585"/>
      <c r="T585"/>
      <c r="U585"/>
      <c r="V585"/>
      <c r="W585"/>
      <c r="X585"/>
      <c r="Y585"/>
    </row>
    <row r="586" spans="1:25" ht="16" x14ac:dyDescent="0.2">
      <c r="A586" s="149"/>
      <c r="B586"/>
      <c r="C586"/>
      <c r="D586"/>
      <c r="E586"/>
      <c r="F586"/>
      <c r="G586"/>
      <c r="H586"/>
      <c r="I586"/>
      <c r="J586"/>
      <c r="K586"/>
      <c r="L586"/>
      <c r="M586"/>
      <c r="N586"/>
      <c r="O586"/>
      <c r="P586"/>
      <c r="Q586"/>
      <c r="R586"/>
      <c r="S586"/>
      <c r="T586"/>
      <c r="U586"/>
      <c r="V586"/>
      <c r="W586"/>
      <c r="X586"/>
      <c r="Y586"/>
    </row>
    <row r="587" spans="1:25" ht="16" x14ac:dyDescent="0.2">
      <c r="A587" s="149"/>
      <c r="B587"/>
      <c r="C587"/>
      <c r="D587"/>
      <c r="E587"/>
      <c r="F587"/>
      <c r="G587"/>
      <c r="H587"/>
      <c r="I587"/>
      <c r="J587"/>
      <c r="K587"/>
      <c r="L587"/>
      <c r="M587"/>
      <c r="N587"/>
      <c r="O587"/>
      <c r="P587"/>
      <c r="Q587"/>
      <c r="R587"/>
      <c r="S587"/>
      <c r="T587"/>
      <c r="U587"/>
      <c r="V587"/>
      <c r="W587"/>
      <c r="X587"/>
      <c r="Y587"/>
    </row>
    <row r="588" spans="1:25" ht="16" x14ac:dyDescent="0.2">
      <c r="A588" s="149"/>
      <c r="B588"/>
      <c r="C588"/>
      <c r="D588"/>
      <c r="E588"/>
      <c r="F588"/>
      <c r="G588"/>
      <c r="H588"/>
      <c r="I588"/>
      <c r="J588"/>
      <c r="K588"/>
      <c r="L588"/>
      <c r="M588"/>
      <c r="N588"/>
      <c r="O588"/>
      <c r="P588"/>
      <c r="Q588"/>
      <c r="R588"/>
      <c r="S588"/>
      <c r="T588"/>
      <c r="U588"/>
      <c r="V588"/>
      <c r="W588"/>
      <c r="X588"/>
      <c r="Y588"/>
    </row>
    <row r="589" spans="1:25" ht="16" x14ac:dyDescent="0.2">
      <c r="A589" s="149"/>
      <c r="B589"/>
      <c r="C589"/>
      <c r="D589"/>
      <c r="E589"/>
      <c r="F589"/>
      <c r="G589"/>
      <c r="H589"/>
      <c r="I589"/>
      <c r="J589"/>
      <c r="K589"/>
      <c r="L589"/>
      <c r="M589"/>
      <c r="N589"/>
      <c r="O589"/>
      <c r="P589"/>
      <c r="Q589"/>
      <c r="R589"/>
      <c r="S589"/>
      <c r="T589"/>
      <c r="U589"/>
      <c r="V589"/>
      <c r="W589"/>
      <c r="X589"/>
      <c r="Y589"/>
    </row>
    <row r="590" spans="1:25" ht="16" x14ac:dyDescent="0.2">
      <c r="A590" s="149"/>
      <c r="B590"/>
      <c r="C590"/>
      <c r="D590"/>
      <c r="E590"/>
      <c r="F590"/>
      <c r="G590"/>
      <c r="H590"/>
      <c r="I590"/>
      <c r="J590"/>
      <c r="K590"/>
      <c r="L590"/>
      <c r="M590"/>
      <c r="N590"/>
      <c r="O590"/>
      <c r="P590"/>
      <c r="Q590"/>
      <c r="R590"/>
      <c r="S590"/>
      <c r="T590"/>
      <c r="U590"/>
      <c r="V590"/>
      <c r="W590"/>
      <c r="X590"/>
      <c r="Y590"/>
    </row>
    <row r="591" spans="1:25" ht="16" x14ac:dyDescent="0.2">
      <c r="A591" s="149"/>
      <c r="B591"/>
      <c r="C591"/>
      <c r="D591"/>
      <c r="E591"/>
      <c r="F591"/>
      <c r="G591"/>
      <c r="H591"/>
      <c r="I591"/>
      <c r="J591"/>
      <c r="K591"/>
      <c r="L591"/>
      <c r="M591"/>
      <c r="N591"/>
      <c r="O591"/>
      <c r="P591"/>
      <c r="Q591"/>
      <c r="R591"/>
      <c r="S591"/>
      <c r="T591"/>
      <c r="U591"/>
      <c r="V591"/>
      <c r="W591"/>
      <c r="X591"/>
      <c r="Y591"/>
    </row>
    <row r="592" spans="1:25" ht="16" x14ac:dyDescent="0.2">
      <c r="A592" s="149"/>
      <c r="B592"/>
      <c r="C592"/>
      <c r="D592"/>
      <c r="E592"/>
      <c r="F592"/>
      <c r="G592"/>
      <c r="H592"/>
      <c r="I592"/>
      <c r="J592"/>
      <c r="K592"/>
      <c r="L592"/>
      <c r="M592"/>
      <c r="N592"/>
      <c r="O592"/>
      <c r="P592"/>
      <c r="Q592"/>
      <c r="R592"/>
      <c r="S592"/>
      <c r="T592"/>
      <c r="U592"/>
      <c r="V592"/>
      <c r="W592"/>
      <c r="X592"/>
      <c r="Y592"/>
    </row>
    <row r="593" spans="1:25" ht="16" x14ac:dyDescent="0.2">
      <c r="A593" s="149"/>
      <c r="B593"/>
      <c r="C593"/>
      <c r="D593"/>
      <c r="E593"/>
      <c r="F593"/>
      <c r="G593"/>
      <c r="H593"/>
      <c r="I593"/>
      <c r="J593"/>
      <c r="K593"/>
      <c r="L593"/>
      <c r="M593"/>
      <c r="N593"/>
      <c r="O593"/>
      <c r="P593"/>
      <c r="Q593"/>
      <c r="R593"/>
      <c r="S593"/>
      <c r="T593"/>
      <c r="U593"/>
      <c r="V593"/>
      <c r="W593"/>
      <c r="X593"/>
      <c r="Y593"/>
    </row>
    <row r="594" spans="1:25" ht="16" x14ac:dyDescent="0.2">
      <c r="A594" s="149"/>
      <c r="B594"/>
      <c r="C594"/>
      <c r="D594"/>
      <c r="E594"/>
      <c r="F594"/>
      <c r="G594"/>
      <c r="H594"/>
      <c r="I594"/>
      <c r="J594"/>
      <c r="K594"/>
      <c r="L594"/>
      <c r="M594"/>
      <c r="N594"/>
      <c r="O594"/>
      <c r="P594"/>
      <c r="Q594"/>
      <c r="R594"/>
      <c r="S594"/>
      <c r="T594"/>
      <c r="U594"/>
      <c r="V594"/>
      <c r="W594"/>
      <c r="X594"/>
      <c r="Y594"/>
    </row>
    <row r="595" spans="1:25" ht="16" x14ac:dyDescent="0.2">
      <c r="A595" s="149"/>
      <c r="B595"/>
      <c r="C595"/>
      <c r="D595"/>
      <c r="E595"/>
      <c r="F595"/>
      <c r="G595"/>
      <c r="H595"/>
      <c r="I595"/>
      <c r="J595"/>
      <c r="K595"/>
      <c r="L595"/>
      <c r="M595"/>
      <c r="N595"/>
      <c r="O595"/>
      <c r="P595"/>
      <c r="Q595"/>
      <c r="R595"/>
      <c r="S595"/>
      <c r="T595"/>
      <c r="U595"/>
      <c r="V595"/>
      <c r="W595"/>
      <c r="X595"/>
      <c r="Y595"/>
    </row>
    <row r="596" spans="1:25" ht="16" x14ac:dyDescent="0.2">
      <c r="A596" s="149"/>
      <c r="B596"/>
      <c r="C596"/>
      <c r="D596"/>
      <c r="E596"/>
      <c r="F596"/>
      <c r="G596"/>
      <c r="H596"/>
      <c r="I596"/>
      <c r="J596"/>
      <c r="K596"/>
      <c r="L596"/>
      <c r="M596"/>
      <c r="N596"/>
      <c r="O596"/>
      <c r="P596"/>
      <c r="Q596"/>
      <c r="R596"/>
      <c r="S596"/>
      <c r="T596"/>
      <c r="U596"/>
      <c r="V596"/>
      <c r="W596"/>
      <c r="X596"/>
      <c r="Y596"/>
    </row>
    <row r="597" spans="1:25" ht="16" x14ac:dyDescent="0.2">
      <c r="A597" s="149"/>
      <c r="B597"/>
      <c r="C597"/>
      <c r="D597"/>
      <c r="E597"/>
      <c r="F597"/>
      <c r="G597"/>
      <c r="H597"/>
      <c r="I597"/>
      <c r="J597"/>
      <c r="K597"/>
      <c r="L597"/>
      <c r="M597"/>
      <c r="N597"/>
      <c r="O597"/>
      <c r="P597"/>
      <c r="Q597"/>
      <c r="R597"/>
      <c r="S597"/>
      <c r="T597"/>
      <c r="U597"/>
      <c r="V597"/>
      <c r="W597"/>
      <c r="X597"/>
      <c r="Y597"/>
    </row>
    <row r="598" spans="1:25" ht="16" x14ac:dyDescent="0.2">
      <c r="A598" s="149"/>
      <c r="B598"/>
      <c r="C598"/>
      <c r="D598"/>
      <c r="E598"/>
      <c r="F598"/>
      <c r="G598"/>
      <c r="H598"/>
      <c r="I598"/>
      <c r="J598"/>
      <c r="K598"/>
      <c r="L598"/>
      <c r="M598"/>
      <c r="N598"/>
      <c r="O598"/>
      <c r="P598"/>
      <c r="Q598"/>
      <c r="R598"/>
      <c r="S598"/>
      <c r="T598"/>
      <c r="U598"/>
      <c r="V598"/>
      <c r="W598"/>
      <c r="X598"/>
      <c r="Y598"/>
    </row>
    <row r="599" spans="1:25" ht="16" x14ac:dyDescent="0.2">
      <c r="A599" s="149"/>
      <c r="B599"/>
      <c r="C599"/>
      <c r="D599"/>
      <c r="E599"/>
      <c r="F599"/>
      <c r="G599"/>
      <c r="H599"/>
      <c r="I599"/>
      <c r="J599"/>
      <c r="K599"/>
      <c r="L599"/>
      <c r="M599"/>
      <c r="N599"/>
      <c r="O599"/>
      <c r="P599"/>
      <c r="Q599"/>
      <c r="R599"/>
      <c r="S599"/>
      <c r="T599"/>
      <c r="U599"/>
      <c r="V599"/>
      <c r="W599"/>
      <c r="X599"/>
      <c r="Y599"/>
    </row>
    <row r="600" spans="1:25" ht="16" x14ac:dyDescent="0.2">
      <c r="A600" s="149"/>
      <c r="B600"/>
      <c r="C600"/>
      <c r="D600"/>
      <c r="E600"/>
      <c r="F600"/>
      <c r="G600"/>
      <c r="H600"/>
      <c r="I600"/>
      <c r="J600"/>
      <c r="K600"/>
      <c r="L600"/>
      <c r="M600"/>
      <c r="N600"/>
      <c r="O600"/>
      <c r="P600"/>
      <c r="Q600"/>
      <c r="R600"/>
      <c r="S600"/>
      <c r="T600"/>
      <c r="U600"/>
      <c r="V600"/>
      <c r="W600"/>
      <c r="X600"/>
      <c r="Y600"/>
    </row>
    <row r="601" spans="1:25" ht="16" x14ac:dyDescent="0.2">
      <c r="A601" s="149"/>
      <c r="B601"/>
      <c r="C601"/>
      <c r="D601"/>
      <c r="E601"/>
      <c r="F601"/>
      <c r="G601"/>
      <c r="H601"/>
      <c r="I601"/>
      <c r="J601"/>
      <c r="K601"/>
      <c r="L601"/>
      <c r="M601"/>
      <c r="N601"/>
      <c r="O601"/>
      <c r="P601"/>
      <c r="Q601"/>
      <c r="R601"/>
      <c r="S601"/>
      <c r="T601"/>
      <c r="U601"/>
      <c r="V601"/>
      <c r="W601"/>
      <c r="X601"/>
      <c r="Y601"/>
    </row>
    <row r="602" spans="1:25" ht="16" x14ac:dyDescent="0.2">
      <c r="A602" s="149"/>
      <c r="B602"/>
      <c r="C602"/>
      <c r="D602"/>
      <c r="E602"/>
      <c r="F602"/>
      <c r="G602"/>
      <c r="H602"/>
      <c r="I602"/>
      <c r="J602"/>
      <c r="K602"/>
      <c r="L602"/>
      <c r="M602"/>
      <c r="N602"/>
      <c r="O602"/>
      <c r="P602"/>
      <c r="Q602"/>
      <c r="R602"/>
      <c r="S602"/>
      <c r="T602"/>
      <c r="U602"/>
      <c r="V602"/>
      <c r="W602"/>
      <c r="X602"/>
      <c r="Y602"/>
    </row>
    <row r="603" spans="1:25" ht="16" x14ac:dyDescent="0.2">
      <c r="A603" s="149"/>
      <c r="B603"/>
      <c r="C603"/>
      <c r="D603"/>
      <c r="E603"/>
      <c r="F603"/>
      <c r="G603"/>
      <c r="H603"/>
      <c r="I603"/>
      <c r="J603"/>
      <c r="K603"/>
      <c r="L603"/>
      <c r="M603"/>
      <c r="N603"/>
      <c r="O603"/>
      <c r="P603"/>
      <c r="Q603"/>
      <c r="R603"/>
      <c r="S603"/>
      <c r="T603"/>
      <c r="U603"/>
      <c r="V603"/>
      <c r="W603"/>
      <c r="X603"/>
      <c r="Y603"/>
    </row>
    <row r="604" spans="1:25" ht="16" x14ac:dyDescent="0.2">
      <c r="A604" s="149"/>
      <c r="B604"/>
      <c r="C604"/>
      <c r="D604"/>
      <c r="E604"/>
      <c r="F604"/>
      <c r="G604"/>
      <c r="H604"/>
      <c r="I604"/>
      <c r="J604"/>
      <c r="K604"/>
      <c r="L604"/>
      <c r="M604"/>
      <c r="N604"/>
      <c r="O604"/>
      <c r="P604"/>
      <c r="Q604"/>
      <c r="R604"/>
      <c r="S604"/>
      <c r="T604"/>
      <c r="U604"/>
      <c r="V604"/>
      <c r="W604"/>
      <c r="X604"/>
      <c r="Y604"/>
    </row>
    <row r="605" spans="1:25" ht="16" x14ac:dyDescent="0.2">
      <c r="A605" s="149"/>
      <c r="B605"/>
      <c r="C605"/>
      <c r="D605"/>
      <c r="E605"/>
      <c r="F605"/>
      <c r="G605"/>
      <c r="H605"/>
      <c r="I605"/>
      <c r="J605"/>
      <c r="K605"/>
      <c r="L605"/>
      <c r="M605"/>
      <c r="N605"/>
      <c r="O605"/>
      <c r="P605"/>
      <c r="Q605"/>
      <c r="R605"/>
      <c r="S605"/>
      <c r="T605"/>
      <c r="U605"/>
      <c r="V605"/>
      <c r="W605"/>
      <c r="X605"/>
      <c r="Y605"/>
    </row>
    <row r="606" spans="1:25" ht="16" x14ac:dyDescent="0.2">
      <c r="A606" s="149"/>
      <c r="B606"/>
      <c r="C606"/>
      <c r="D606"/>
      <c r="E606"/>
      <c r="F606"/>
      <c r="G606"/>
      <c r="H606"/>
      <c r="I606"/>
      <c r="J606"/>
      <c r="K606"/>
      <c r="L606"/>
      <c r="M606"/>
      <c r="N606"/>
      <c r="O606"/>
      <c r="P606"/>
      <c r="Q606"/>
      <c r="R606"/>
      <c r="S606"/>
      <c r="T606"/>
      <c r="U606"/>
      <c r="V606"/>
      <c r="W606"/>
      <c r="X606"/>
      <c r="Y606"/>
    </row>
    <row r="607" spans="1:25" ht="16" x14ac:dyDescent="0.2">
      <c r="A607" s="149"/>
      <c r="B607"/>
      <c r="C607"/>
      <c r="D607"/>
      <c r="E607"/>
      <c r="F607"/>
      <c r="G607"/>
      <c r="H607"/>
      <c r="I607"/>
      <c r="J607"/>
      <c r="K607"/>
      <c r="L607"/>
      <c r="M607"/>
      <c r="N607"/>
      <c r="O607"/>
      <c r="P607"/>
      <c r="Q607"/>
      <c r="R607"/>
      <c r="S607"/>
      <c r="T607"/>
      <c r="U607"/>
      <c r="V607"/>
      <c r="W607"/>
      <c r="X607"/>
      <c r="Y607"/>
    </row>
    <row r="608" spans="1:25" ht="16" x14ac:dyDescent="0.2">
      <c r="A608" s="149"/>
      <c r="B608"/>
      <c r="C608"/>
      <c r="D608"/>
      <c r="E608"/>
      <c r="F608"/>
      <c r="G608"/>
      <c r="H608"/>
      <c r="I608"/>
      <c r="J608"/>
      <c r="K608"/>
      <c r="L608"/>
      <c r="M608"/>
      <c r="N608"/>
      <c r="O608"/>
      <c r="P608"/>
      <c r="Q608"/>
      <c r="R608"/>
      <c r="S608"/>
      <c r="T608"/>
      <c r="U608"/>
      <c r="V608"/>
      <c r="W608"/>
      <c r="X608"/>
      <c r="Y608"/>
    </row>
    <row r="609" spans="1:25" ht="16" x14ac:dyDescent="0.2">
      <c r="A609" s="149"/>
      <c r="B609"/>
      <c r="C609"/>
      <c r="D609"/>
      <c r="E609"/>
      <c r="F609"/>
      <c r="G609"/>
      <c r="H609"/>
      <c r="I609"/>
      <c r="J609"/>
      <c r="K609"/>
      <c r="L609"/>
      <c r="M609"/>
      <c r="N609"/>
      <c r="O609"/>
      <c r="P609"/>
      <c r="Q609"/>
      <c r="R609"/>
      <c r="S609"/>
      <c r="T609"/>
      <c r="U609"/>
      <c r="V609"/>
      <c r="W609"/>
      <c r="X609"/>
      <c r="Y609"/>
    </row>
    <row r="610" spans="1:25" ht="16" x14ac:dyDescent="0.2">
      <c r="A610" s="149"/>
      <c r="B610"/>
      <c r="C610"/>
      <c r="D610"/>
      <c r="E610"/>
      <c r="F610"/>
      <c r="G610"/>
      <c r="H610"/>
      <c r="I610"/>
      <c r="J610"/>
      <c r="K610"/>
      <c r="L610"/>
      <c r="M610"/>
      <c r="N610"/>
      <c r="O610"/>
      <c r="P610"/>
      <c r="Q610"/>
      <c r="R610"/>
      <c r="S610"/>
      <c r="T610"/>
      <c r="U610"/>
      <c r="V610"/>
      <c r="W610"/>
      <c r="X610"/>
      <c r="Y610"/>
    </row>
    <row r="611" spans="1:25" ht="16" x14ac:dyDescent="0.2">
      <c r="A611" s="149"/>
      <c r="B611"/>
      <c r="C611"/>
      <c r="D611"/>
      <c r="E611"/>
      <c r="F611"/>
      <c r="G611"/>
      <c r="H611"/>
      <c r="I611"/>
      <c r="J611"/>
      <c r="K611"/>
      <c r="L611"/>
      <c r="M611"/>
      <c r="N611"/>
      <c r="O611"/>
      <c r="P611"/>
      <c r="Q611"/>
      <c r="R611"/>
      <c r="S611"/>
      <c r="T611"/>
      <c r="U611"/>
      <c r="V611"/>
      <c r="W611"/>
      <c r="X611"/>
      <c r="Y611"/>
    </row>
    <row r="612" spans="1:25" ht="16" x14ac:dyDescent="0.2">
      <c r="A612" s="149"/>
      <c r="B612"/>
      <c r="C612"/>
      <c r="D612"/>
      <c r="E612"/>
      <c r="F612"/>
      <c r="G612"/>
      <c r="H612"/>
      <c r="I612"/>
      <c r="J612"/>
      <c r="K612"/>
      <c r="L612"/>
      <c r="M612"/>
      <c r="N612"/>
      <c r="O612"/>
      <c r="P612"/>
      <c r="Q612"/>
      <c r="R612"/>
      <c r="S612"/>
      <c r="T612"/>
      <c r="U612"/>
      <c r="V612"/>
      <c r="W612"/>
      <c r="X612"/>
      <c r="Y612"/>
    </row>
    <row r="613" spans="1:25" ht="16" x14ac:dyDescent="0.2">
      <c r="A613" s="149"/>
      <c r="B613"/>
      <c r="C613"/>
      <c r="D613"/>
      <c r="E613"/>
      <c r="F613"/>
      <c r="G613"/>
      <c r="H613"/>
      <c r="I613"/>
      <c r="J613"/>
      <c r="K613"/>
      <c r="L613"/>
      <c r="M613"/>
      <c r="N613"/>
      <c r="O613"/>
      <c r="P613"/>
      <c r="Q613"/>
      <c r="R613"/>
      <c r="S613"/>
      <c r="T613"/>
      <c r="U613"/>
      <c r="V613"/>
      <c r="W613"/>
      <c r="X613"/>
      <c r="Y613"/>
    </row>
    <row r="614" spans="1:25" ht="16" x14ac:dyDescent="0.2">
      <c r="A614" s="149"/>
      <c r="B614"/>
      <c r="C614"/>
      <c r="D614"/>
      <c r="E614"/>
      <c r="F614"/>
      <c r="G614"/>
      <c r="H614"/>
      <c r="I614"/>
      <c r="J614"/>
      <c r="K614"/>
      <c r="L614"/>
      <c r="M614"/>
      <c r="N614"/>
      <c r="O614"/>
      <c r="P614"/>
      <c r="Q614"/>
      <c r="R614"/>
      <c r="S614"/>
      <c r="T614"/>
      <c r="U614"/>
      <c r="V614"/>
      <c r="W614"/>
      <c r="X614"/>
      <c r="Y614"/>
    </row>
    <row r="615" spans="1:25" ht="16" x14ac:dyDescent="0.2">
      <c r="A615" s="149"/>
      <c r="B615"/>
      <c r="C615"/>
      <c r="D615"/>
      <c r="E615"/>
      <c r="F615"/>
      <c r="G615"/>
      <c r="H615"/>
      <c r="I615"/>
      <c r="J615"/>
      <c r="K615"/>
      <c r="L615"/>
      <c r="M615"/>
      <c r="N615"/>
      <c r="O615"/>
      <c r="P615"/>
      <c r="Q615"/>
      <c r="R615"/>
      <c r="S615"/>
      <c r="T615"/>
      <c r="U615"/>
      <c r="V615"/>
      <c r="W615"/>
      <c r="X615"/>
      <c r="Y615"/>
    </row>
    <row r="616" spans="1:25" ht="16" x14ac:dyDescent="0.2">
      <c r="A616" s="149"/>
      <c r="B616"/>
      <c r="C616"/>
      <c r="D616"/>
      <c r="E616"/>
      <c r="F616"/>
      <c r="G616"/>
      <c r="H616"/>
      <c r="I616"/>
      <c r="J616"/>
      <c r="K616"/>
      <c r="L616"/>
      <c r="M616"/>
      <c r="N616"/>
      <c r="O616"/>
      <c r="P616"/>
      <c r="Q616"/>
      <c r="R616"/>
      <c r="S616"/>
      <c r="T616"/>
      <c r="U616"/>
      <c r="V616"/>
      <c r="W616"/>
      <c r="X616"/>
      <c r="Y616"/>
    </row>
    <row r="617" spans="1:25" ht="16" x14ac:dyDescent="0.2">
      <c r="A617" s="149"/>
      <c r="B617"/>
      <c r="C617"/>
      <c r="D617"/>
      <c r="E617"/>
      <c r="F617"/>
      <c r="G617"/>
      <c r="H617"/>
      <c r="I617"/>
      <c r="J617"/>
      <c r="K617"/>
      <c r="L617"/>
      <c r="M617"/>
      <c r="N617"/>
      <c r="O617"/>
      <c r="P617"/>
      <c r="Q617"/>
      <c r="R617"/>
      <c r="S617"/>
      <c r="T617"/>
      <c r="U617"/>
      <c r="V617"/>
      <c r="W617"/>
      <c r="X617"/>
      <c r="Y617"/>
    </row>
    <row r="618" spans="1:25" ht="16" x14ac:dyDescent="0.2">
      <c r="A618" s="149"/>
      <c r="B618"/>
      <c r="C618"/>
      <c r="D618"/>
      <c r="E618"/>
      <c r="F618"/>
      <c r="G618"/>
      <c r="H618"/>
      <c r="I618"/>
      <c r="J618"/>
      <c r="K618"/>
      <c r="L618"/>
      <c r="M618"/>
      <c r="N618"/>
      <c r="O618"/>
      <c r="P618"/>
      <c r="Q618"/>
      <c r="R618"/>
      <c r="S618"/>
      <c r="T618"/>
      <c r="U618"/>
      <c r="V618"/>
      <c r="W618"/>
      <c r="X618"/>
      <c r="Y618"/>
    </row>
    <row r="619" spans="1:25" ht="16" x14ac:dyDescent="0.2">
      <c r="A619" s="149"/>
      <c r="B619"/>
      <c r="C619"/>
      <c r="D619"/>
      <c r="E619"/>
      <c r="F619"/>
      <c r="G619"/>
      <c r="H619"/>
      <c r="I619"/>
      <c r="J619"/>
      <c r="K619"/>
      <c r="L619"/>
      <c r="M619"/>
      <c r="N619"/>
      <c r="O619"/>
      <c r="P619"/>
      <c r="Q619"/>
      <c r="R619"/>
      <c r="S619"/>
      <c r="T619"/>
      <c r="U619"/>
      <c r="V619"/>
      <c r="W619"/>
      <c r="X619"/>
      <c r="Y619"/>
    </row>
    <row r="620" spans="1:25" ht="16" x14ac:dyDescent="0.2">
      <c r="A620" s="149"/>
      <c r="B620"/>
      <c r="C620"/>
      <c r="D620"/>
      <c r="E620"/>
      <c r="F620"/>
      <c r="G620"/>
      <c r="H620"/>
      <c r="I620"/>
      <c r="J620"/>
      <c r="K620"/>
      <c r="L620"/>
      <c r="M620"/>
      <c r="N620"/>
      <c r="O620"/>
      <c r="P620"/>
      <c r="Q620"/>
      <c r="R620"/>
      <c r="S620"/>
      <c r="T620"/>
      <c r="U620"/>
      <c r="V620"/>
      <c r="W620"/>
      <c r="X620"/>
      <c r="Y620"/>
    </row>
    <row r="621" spans="1:25" ht="16" x14ac:dyDescent="0.2">
      <c r="A621" s="149"/>
      <c r="B621"/>
      <c r="C621"/>
      <c r="D621"/>
      <c r="E621"/>
      <c r="F621"/>
      <c r="G621"/>
      <c r="H621"/>
      <c r="I621"/>
      <c r="J621"/>
      <c r="K621"/>
      <c r="L621"/>
      <c r="M621"/>
      <c r="N621"/>
      <c r="O621"/>
      <c r="P621"/>
      <c r="Q621"/>
      <c r="R621"/>
      <c r="S621"/>
      <c r="T621"/>
      <c r="U621"/>
      <c r="V621"/>
      <c r="W621"/>
      <c r="X621"/>
      <c r="Y621"/>
    </row>
    <row r="622" spans="1:25" ht="16" x14ac:dyDescent="0.2">
      <c r="A622" s="149"/>
      <c r="B622"/>
      <c r="C622"/>
      <c r="D622"/>
      <c r="E622"/>
      <c r="F622"/>
      <c r="G622"/>
      <c r="H622"/>
      <c r="I622"/>
      <c r="J622"/>
      <c r="K622"/>
      <c r="L622"/>
      <c r="M622"/>
      <c r="N622"/>
      <c r="O622"/>
      <c r="P622"/>
      <c r="Q622"/>
      <c r="R622"/>
      <c r="S622"/>
      <c r="T622"/>
      <c r="U622"/>
      <c r="V622"/>
      <c r="W622"/>
      <c r="X622"/>
      <c r="Y622"/>
    </row>
    <row r="623" spans="1:25" ht="16" x14ac:dyDescent="0.2">
      <c r="A623" s="149"/>
      <c r="B623"/>
      <c r="C623"/>
      <c r="D623"/>
      <c r="E623"/>
      <c r="F623"/>
      <c r="G623"/>
      <c r="H623"/>
      <c r="I623"/>
      <c r="J623"/>
      <c r="K623"/>
      <c r="L623"/>
      <c r="M623"/>
      <c r="N623"/>
      <c r="O623"/>
      <c r="P623"/>
      <c r="Q623"/>
      <c r="R623"/>
      <c r="S623"/>
      <c r="T623"/>
      <c r="U623"/>
      <c r="V623"/>
      <c r="W623"/>
      <c r="X623"/>
      <c r="Y623"/>
    </row>
    <row r="624" spans="1:25" ht="16" x14ac:dyDescent="0.2">
      <c r="A624" s="149"/>
      <c r="B624"/>
      <c r="C624"/>
      <c r="D624"/>
      <c r="E624"/>
      <c r="F624"/>
      <c r="G624"/>
      <c r="H624"/>
      <c r="I624"/>
      <c r="J624"/>
      <c r="K624"/>
      <c r="L624"/>
      <c r="M624"/>
      <c r="N624"/>
      <c r="O624"/>
      <c r="P624"/>
      <c r="Q624"/>
      <c r="R624"/>
      <c r="S624"/>
      <c r="T624"/>
      <c r="U624"/>
      <c r="V624"/>
      <c r="W624"/>
      <c r="X624"/>
      <c r="Y624"/>
    </row>
    <row r="625" spans="1:25" ht="16" x14ac:dyDescent="0.2">
      <c r="A625" s="149"/>
      <c r="B625"/>
      <c r="C625"/>
      <c r="D625"/>
      <c r="E625"/>
      <c r="F625"/>
      <c r="G625"/>
      <c r="H625"/>
      <c r="I625"/>
      <c r="J625"/>
      <c r="K625"/>
      <c r="L625"/>
      <c r="M625"/>
      <c r="N625"/>
      <c r="O625"/>
      <c r="P625"/>
      <c r="Q625"/>
      <c r="R625"/>
      <c r="S625"/>
      <c r="T625"/>
      <c r="U625"/>
      <c r="V625"/>
      <c r="W625"/>
      <c r="X625"/>
      <c r="Y625"/>
    </row>
    <row r="626" spans="1:25" ht="16" x14ac:dyDescent="0.2">
      <c r="A626" s="149"/>
      <c r="B626"/>
      <c r="C626"/>
      <c r="D626"/>
      <c r="E626"/>
      <c r="F626"/>
      <c r="G626"/>
      <c r="H626"/>
      <c r="I626"/>
      <c r="J626"/>
      <c r="K626"/>
      <c r="L626"/>
      <c r="M626"/>
      <c r="N626"/>
      <c r="O626"/>
      <c r="P626"/>
      <c r="Q626"/>
      <c r="R626"/>
      <c r="S626"/>
      <c r="T626"/>
      <c r="U626"/>
      <c r="V626"/>
      <c r="W626"/>
      <c r="X626"/>
      <c r="Y626"/>
    </row>
    <row r="627" spans="1:25" ht="16" x14ac:dyDescent="0.2">
      <c r="A627" s="149"/>
      <c r="B627"/>
      <c r="C627"/>
      <c r="D627"/>
      <c r="E627"/>
      <c r="F627"/>
      <c r="G627"/>
      <c r="H627"/>
      <c r="I627"/>
      <c r="J627"/>
      <c r="K627"/>
      <c r="L627"/>
      <c r="M627"/>
      <c r="N627"/>
      <c r="O627"/>
      <c r="P627"/>
      <c r="Q627"/>
      <c r="R627"/>
      <c r="S627"/>
      <c r="T627"/>
      <c r="U627"/>
      <c r="V627"/>
      <c r="W627"/>
      <c r="X627"/>
      <c r="Y627"/>
    </row>
    <row r="628" spans="1:25" ht="16" x14ac:dyDescent="0.2">
      <c r="A628" s="149"/>
      <c r="B628"/>
      <c r="C628"/>
      <c r="D628"/>
      <c r="E628"/>
      <c r="F628"/>
      <c r="G628"/>
      <c r="H628"/>
      <c r="I628"/>
      <c r="J628"/>
      <c r="K628"/>
      <c r="L628"/>
      <c r="M628"/>
      <c r="N628"/>
      <c r="O628"/>
      <c r="P628"/>
      <c r="Q628"/>
      <c r="R628"/>
      <c r="S628"/>
      <c r="T628"/>
      <c r="U628"/>
      <c r="V628"/>
      <c r="W628"/>
      <c r="X628"/>
      <c r="Y628"/>
    </row>
    <row r="629" spans="1:25" ht="16" x14ac:dyDescent="0.2">
      <c r="A629" s="149"/>
      <c r="B629"/>
      <c r="C629"/>
      <c r="D629"/>
      <c r="E629"/>
      <c r="F629"/>
      <c r="G629"/>
      <c r="H629"/>
      <c r="I629"/>
      <c r="J629"/>
      <c r="K629"/>
      <c r="L629"/>
      <c r="M629"/>
      <c r="N629"/>
      <c r="O629"/>
      <c r="P629"/>
      <c r="Q629"/>
      <c r="R629"/>
      <c r="S629"/>
      <c r="T629"/>
      <c r="U629"/>
      <c r="V629"/>
      <c r="W629"/>
      <c r="X629"/>
      <c r="Y629"/>
    </row>
    <row r="630" spans="1:25" ht="16" x14ac:dyDescent="0.2">
      <c r="A630" s="149"/>
      <c r="B630"/>
      <c r="C630"/>
      <c r="D630"/>
      <c r="E630"/>
      <c r="F630"/>
      <c r="G630"/>
      <c r="H630"/>
      <c r="I630"/>
      <c r="J630"/>
      <c r="K630"/>
      <c r="L630"/>
      <c r="M630"/>
      <c r="N630"/>
      <c r="O630"/>
      <c r="P630"/>
      <c r="Q630"/>
      <c r="R630"/>
      <c r="S630"/>
      <c r="T630"/>
      <c r="U630"/>
      <c r="V630"/>
      <c r="W630"/>
      <c r="X630"/>
      <c r="Y630"/>
    </row>
    <row r="631" spans="1:25" ht="16" x14ac:dyDescent="0.2">
      <c r="A631" s="149"/>
      <c r="B631"/>
      <c r="C631"/>
      <c r="D631"/>
      <c r="E631"/>
      <c r="F631"/>
      <c r="G631"/>
      <c r="H631"/>
      <c r="I631"/>
      <c r="J631"/>
      <c r="K631"/>
      <c r="L631"/>
      <c r="M631"/>
      <c r="N631"/>
      <c r="O631"/>
      <c r="P631"/>
      <c r="Q631"/>
      <c r="R631"/>
      <c r="S631"/>
      <c r="T631"/>
      <c r="U631"/>
      <c r="V631"/>
      <c r="W631"/>
      <c r="X631"/>
      <c r="Y631"/>
    </row>
    <row r="632" spans="1:25" ht="16" x14ac:dyDescent="0.2">
      <c r="A632" s="149"/>
      <c r="B632"/>
      <c r="C632"/>
      <c r="D632"/>
      <c r="E632"/>
      <c r="F632"/>
      <c r="G632"/>
      <c r="H632"/>
      <c r="I632"/>
      <c r="J632"/>
      <c r="K632"/>
      <c r="L632"/>
      <c r="M632"/>
      <c r="N632"/>
      <c r="O632"/>
      <c r="P632"/>
      <c r="Q632"/>
      <c r="R632"/>
      <c r="S632"/>
      <c r="T632"/>
      <c r="U632"/>
      <c r="V632"/>
      <c r="W632"/>
      <c r="X632"/>
      <c r="Y632"/>
    </row>
    <row r="633" spans="1:25" ht="16" x14ac:dyDescent="0.2">
      <c r="A633" s="149"/>
      <c r="B633"/>
      <c r="C633"/>
      <c r="D633"/>
      <c r="E633"/>
      <c r="F633"/>
      <c r="G633"/>
      <c r="H633"/>
      <c r="I633"/>
      <c r="J633"/>
      <c r="K633"/>
      <c r="L633"/>
      <c r="M633"/>
      <c r="N633"/>
      <c r="O633"/>
      <c r="P633"/>
      <c r="Q633"/>
      <c r="R633"/>
      <c r="S633"/>
      <c r="T633"/>
      <c r="U633"/>
      <c r="V633"/>
      <c r="W633"/>
      <c r="X633"/>
      <c r="Y633"/>
    </row>
    <row r="634" spans="1:25" ht="16" x14ac:dyDescent="0.2">
      <c r="A634" s="149"/>
      <c r="B634"/>
      <c r="C634"/>
      <c r="D634"/>
      <c r="E634"/>
      <c r="F634"/>
      <c r="G634"/>
      <c r="H634"/>
      <c r="I634"/>
      <c r="J634"/>
      <c r="K634"/>
      <c r="L634"/>
      <c r="M634"/>
      <c r="N634"/>
      <c r="O634"/>
      <c r="P634"/>
      <c r="Q634"/>
      <c r="R634"/>
      <c r="S634"/>
      <c r="T634"/>
      <c r="U634"/>
      <c r="V634"/>
      <c r="W634"/>
      <c r="X634"/>
      <c r="Y634"/>
    </row>
    <row r="635" spans="1:25" ht="16" x14ac:dyDescent="0.2">
      <c r="A635" s="149"/>
      <c r="B635"/>
      <c r="C635"/>
      <c r="D635"/>
      <c r="E635"/>
      <c r="F635"/>
      <c r="G635"/>
      <c r="H635"/>
      <c r="I635"/>
      <c r="J635"/>
      <c r="K635"/>
      <c r="L635"/>
      <c r="M635"/>
      <c r="N635"/>
      <c r="O635"/>
      <c r="P635"/>
      <c r="Q635"/>
      <c r="R635"/>
      <c r="S635"/>
      <c r="T635"/>
      <c r="U635"/>
      <c r="V635"/>
      <c r="W635"/>
      <c r="X635"/>
      <c r="Y635"/>
    </row>
    <row r="636" spans="1:25" ht="16" x14ac:dyDescent="0.2">
      <c r="A636" s="149"/>
      <c r="B636"/>
      <c r="C636"/>
      <c r="D636"/>
      <c r="E636"/>
      <c r="F636"/>
      <c r="G636"/>
      <c r="H636"/>
      <c r="I636"/>
      <c r="J636"/>
      <c r="K636"/>
      <c r="L636"/>
      <c r="M636"/>
      <c r="N636"/>
      <c r="O636"/>
      <c r="P636"/>
      <c r="Q636"/>
      <c r="R636"/>
      <c r="S636"/>
      <c r="T636"/>
      <c r="U636"/>
      <c r="V636"/>
      <c r="W636"/>
      <c r="X636"/>
      <c r="Y636"/>
    </row>
    <row r="637" spans="1:25" ht="16" x14ac:dyDescent="0.2">
      <c r="A637" s="149"/>
      <c r="B637"/>
      <c r="C637"/>
      <c r="D637"/>
      <c r="E637"/>
      <c r="F637"/>
      <c r="G637"/>
      <c r="H637"/>
      <c r="I637"/>
      <c r="J637"/>
      <c r="K637"/>
      <c r="L637"/>
      <c r="M637"/>
      <c r="N637"/>
      <c r="O637"/>
      <c r="P637"/>
      <c r="Q637"/>
      <c r="R637"/>
      <c r="S637"/>
      <c r="T637"/>
      <c r="U637"/>
      <c r="V637"/>
      <c r="W637"/>
      <c r="X637"/>
      <c r="Y637"/>
    </row>
    <row r="638" spans="1:25" ht="16" x14ac:dyDescent="0.2">
      <c r="A638" s="149"/>
      <c r="B638"/>
      <c r="C638"/>
      <c r="D638"/>
      <c r="E638"/>
      <c r="F638"/>
      <c r="G638"/>
      <c r="H638"/>
      <c r="I638"/>
      <c r="J638"/>
      <c r="K638"/>
      <c r="L638"/>
      <c r="M638"/>
      <c r="N638"/>
      <c r="O638"/>
      <c r="P638"/>
      <c r="Q638"/>
      <c r="R638"/>
      <c r="S638"/>
      <c r="T638"/>
      <c r="U638"/>
      <c r="V638"/>
      <c r="W638"/>
      <c r="X638"/>
      <c r="Y638"/>
    </row>
    <row r="639" spans="1:25" ht="16" x14ac:dyDescent="0.2">
      <c r="A639" s="149"/>
      <c r="B639"/>
      <c r="C639"/>
      <c r="D639"/>
      <c r="E639"/>
      <c r="F639"/>
      <c r="G639"/>
      <c r="H639"/>
      <c r="I639"/>
      <c r="J639"/>
      <c r="K639"/>
      <c r="L639"/>
      <c r="M639"/>
      <c r="N639"/>
      <c r="O639"/>
      <c r="P639"/>
      <c r="Q639"/>
      <c r="R639"/>
      <c r="S639"/>
      <c r="T639"/>
      <c r="U639"/>
      <c r="V639"/>
      <c r="W639"/>
      <c r="X639"/>
      <c r="Y639"/>
    </row>
    <row r="640" spans="1:25" ht="16" x14ac:dyDescent="0.2">
      <c r="A640" s="149"/>
      <c r="B640"/>
      <c r="C640"/>
      <c r="D640"/>
      <c r="E640"/>
      <c r="F640"/>
      <c r="G640"/>
      <c r="H640"/>
      <c r="I640"/>
      <c r="J640"/>
      <c r="K640"/>
      <c r="L640"/>
      <c r="M640"/>
      <c r="N640"/>
      <c r="O640"/>
      <c r="P640"/>
      <c r="Q640"/>
      <c r="R640"/>
      <c r="S640"/>
      <c r="T640"/>
      <c r="U640"/>
      <c r="V640"/>
      <c r="W640"/>
      <c r="X640"/>
      <c r="Y640"/>
    </row>
    <row r="641" spans="1:25" ht="16" x14ac:dyDescent="0.2">
      <c r="A641" s="149"/>
      <c r="B641"/>
      <c r="C641"/>
      <c r="D641"/>
      <c r="E641"/>
      <c r="F641"/>
      <c r="G641"/>
      <c r="H641"/>
      <c r="I641"/>
      <c r="J641"/>
      <c r="K641"/>
      <c r="L641"/>
      <c r="M641"/>
      <c r="N641"/>
      <c r="O641"/>
      <c r="P641"/>
      <c r="Q641"/>
      <c r="R641"/>
      <c r="S641"/>
      <c r="T641"/>
      <c r="U641"/>
      <c r="V641"/>
      <c r="W641"/>
      <c r="X641"/>
      <c r="Y641"/>
    </row>
    <row r="642" spans="1:25" ht="16" x14ac:dyDescent="0.2">
      <c r="A642" s="149"/>
      <c r="B642"/>
      <c r="C642"/>
      <c r="D642"/>
      <c r="E642"/>
      <c r="F642"/>
      <c r="G642"/>
      <c r="H642"/>
      <c r="I642"/>
      <c r="J642"/>
      <c r="K642"/>
      <c r="L642"/>
      <c r="M642"/>
      <c r="N642"/>
      <c r="O642"/>
      <c r="P642"/>
      <c r="Q642"/>
      <c r="R642"/>
      <c r="S642"/>
      <c r="T642"/>
      <c r="U642"/>
      <c r="V642"/>
      <c r="W642"/>
      <c r="X642"/>
      <c r="Y642"/>
    </row>
    <row r="643" spans="1:25" ht="16" x14ac:dyDescent="0.2">
      <c r="A643" s="149"/>
      <c r="B643"/>
      <c r="C643"/>
      <c r="D643"/>
      <c r="E643"/>
      <c r="F643"/>
      <c r="G643"/>
      <c r="H643"/>
      <c r="I643"/>
      <c r="J643"/>
      <c r="K643"/>
      <c r="L643"/>
      <c r="M643"/>
      <c r="N643"/>
      <c r="O643"/>
      <c r="P643"/>
      <c r="Q643"/>
      <c r="R643"/>
      <c r="S643"/>
      <c r="T643"/>
      <c r="U643"/>
      <c r="V643"/>
      <c r="W643"/>
      <c r="X643"/>
      <c r="Y643"/>
    </row>
    <row r="644" spans="1:25" ht="16" x14ac:dyDescent="0.2">
      <c r="A644" s="149"/>
      <c r="B644"/>
      <c r="C644"/>
      <c r="D644"/>
      <c r="E644"/>
      <c r="F644"/>
      <c r="G644"/>
      <c r="H644"/>
      <c r="I644"/>
      <c r="J644"/>
      <c r="K644"/>
      <c r="L644"/>
      <c r="M644"/>
      <c r="N644"/>
      <c r="O644"/>
      <c r="P644"/>
      <c r="Q644"/>
      <c r="R644"/>
      <c r="S644"/>
      <c r="T644"/>
      <c r="U644"/>
      <c r="V644"/>
      <c r="W644"/>
      <c r="X644"/>
      <c r="Y644"/>
    </row>
    <row r="645" spans="1:25" ht="16" x14ac:dyDescent="0.2">
      <c r="A645" s="149"/>
      <c r="B645"/>
      <c r="C645"/>
      <c r="D645"/>
      <c r="E645"/>
      <c r="F645"/>
      <c r="G645"/>
      <c r="H645"/>
      <c r="I645"/>
      <c r="J645"/>
      <c r="K645"/>
      <c r="L645"/>
      <c r="M645"/>
      <c r="N645"/>
      <c r="O645"/>
      <c r="P645"/>
      <c r="Q645"/>
      <c r="R645"/>
      <c r="S645"/>
      <c r="T645"/>
      <c r="U645"/>
      <c r="V645"/>
      <c r="W645"/>
      <c r="X645"/>
      <c r="Y645"/>
    </row>
    <row r="646" spans="1:25" ht="16" x14ac:dyDescent="0.2">
      <c r="A646" s="149"/>
      <c r="B646"/>
      <c r="C646"/>
      <c r="D646"/>
      <c r="E646"/>
      <c r="F646"/>
      <c r="G646"/>
      <c r="H646"/>
      <c r="I646"/>
      <c r="J646"/>
      <c r="K646"/>
      <c r="L646"/>
      <c r="M646"/>
      <c r="N646"/>
      <c r="O646"/>
      <c r="P646"/>
      <c r="Q646"/>
      <c r="R646"/>
      <c r="S646"/>
      <c r="T646"/>
      <c r="U646"/>
      <c r="V646"/>
      <c r="W646"/>
      <c r="X646"/>
      <c r="Y646"/>
    </row>
    <row r="647" spans="1:25" ht="16" x14ac:dyDescent="0.2">
      <c r="A647" s="149"/>
      <c r="B647"/>
      <c r="C647"/>
      <c r="D647"/>
      <c r="E647"/>
      <c r="F647"/>
      <c r="G647"/>
      <c r="H647"/>
      <c r="I647"/>
      <c r="J647"/>
      <c r="K647"/>
      <c r="L647"/>
      <c r="M647"/>
      <c r="N647"/>
      <c r="O647"/>
      <c r="P647"/>
      <c r="Q647"/>
      <c r="R647"/>
      <c r="S647"/>
      <c r="T647"/>
      <c r="U647"/>
      <c r="V647"/>
      <c r="W647"/>
      <c r="X647"/>
      <c r="Y647"/>
    </row>
    <row r="648" spans="1:25" ht="16" x14ac:dyDescent="0.2">
      <c r="A648" s="149"/>
      <c r="B648"/>
      <c r="C648"/>
      <c r="D648"/>
      <c r="E648"/>
      <c r="F648"/>
      <c r="G648"/>
      <c r="H648"/>
      <c r="I648"/>
      <c r="J648"/>
      <c r="K648"/>
      <c r="L648"/>
      <c r="M648"/>
      <c r="N648"/>
      <c r="O648"/>
      <c r="P648"/>
      <c r="Q648"/>
      <c r="R648"/>
      <c r="S648"/>
      <c r="T648"/>
      <c r="U648"/>
      <c r="V648"/>
      <c r="W648"/>
      <c r="X648"/>
      <c r="Y648"/>
    </row>
    <row r="649" spans="1:25" ht="16" x14ac:dyDescent="0.2">
      <c r="A649" s="149"/>
      <c r="B649"/>
      <c r="C649"/>
      <c r="D649"/>
      <c r="E649"/>
      <c r="F649"/>
      <c r="G649"/>
      <c r="H649"/>
      <c r="I649"/>
      <c r="J649"/>
      <c r="K649"/>
      <c r="L649"/>
      <c r="M649"/>
      <c r="N649"/>
      <c r="O649"/>
      <c r="P649"/>
      <c r="Q649"/>
      <c r="R649"/>
      <c r="S649"/>
      <c r="T649"/>
      <c r="U649"/>
      <c r="V649"/>
      <c r="W649"/>
      <c r="X649"/>
      <c r="Y649"/>
    </row>
    <row r="650" spans="1:25" ht="16" x14ac:dyDescent="0.2">
      <c r="A650" s="149"/>
      <c r="B650"/>
      <c r="C650"/>
      <c r="D650"/>
      <c r="E650"/>
      <c r="F650"/>
      <c r="G650"/>
      <c r="H650"/>
      <c r="I650"/>
      <c r="J650"/>
      <c r="K650"/>
      <c r="L650"/>
      <c r="M650"/>
      <c r="N650"/>
      <c r="O650"/>
      <c r="P650"/>
      <c r="Q650"/>
      <c r="R650"/>
      <c r="S650"/>
      <c r="T650"/>
      <c r="U650"/>
      <c r="V650"/>
      <c r="W650"/>
      <c r="X650"/>
      <c r="Y650"/>
    </row>
    <row r="651" spans="1:25" ht="16" x14ac:dyDescent="0.2">
      <c r="A651" s="149"/>
      <c r="B651"/>
      <c r="C651"/>
      <c r="D651"/>
      <c r="E651"/>
      <c r="F651"/>
      <c r="G651"/>
      <c r="H651"/>
      <c r="I651"/>
      <c r="J651"/>
      <c r="K651"/>
      <c r="L651"/>
      <c r="M651"/>
      <c r="N651"/>
      <c r="O651"/>
      <c r="P651"/>
      <c r="Q651"/>
      <c r="R651"/>
      <c r="S651"/>
      <c r="T651"/>
      <c r="U651"/>
      <c r="V651"/>
      <c r="W651"/>
      <c r="X651"/>
      <c r="Y651"/>
    </row>
    <row r="652" spans="1:25" ht="16" x14ac:dyDescent="0.2">
      <c r="A652" s="149"/>
      <c r="B652"/>
      <c r="C652"/>
      <c r="D652"/>
      <c r="E652"/>
      <c r="F652"/>
      <c r="G652"/>
      <c r="H652"/>
      <c r="I652"/>
      <c r="J652"/>
      <c r="K652"/>
      <c r="L652"/>
      <c r="M652"/>
      <c r="N652"/>
      <c r="O652"/>
      <c r="P652"/>
      <c r="Q652"/>
      <c r="R652"/>
      <c r="S652"/>
      <c r="T652"/>
      <c r="U652"/>
      <c r="V652"/>
      <c r="W652"/>
      <c r="X652"/>
      <c r="Y652"/>
    </row>
    <row r="653" spans="1:25" ht="16" x14ac:dyDescent="0.2">
      <c r="A653" s="149"/>
      <c r="B653"/>
      <c r="C653"/>
      <c r="D653"/>
      <c r="E653"/>
      <c r="F653"/>
      <c r="G653"/>
      <c r="H653"/>
      <c r="I653"/>
      <c r="J653"/>
      <c r="K653"/>
      <c r="L653"/>
      <c r="M653"/>
      <c r="N653"/>
      <c r="O653"/>
      <c r="P653"/>
      <c r="Q653"/>
      <c r="R653"/>
      <c r="S653"/>
      <c r="T653"/>
      <c r="U653"/>
      <c r="V653"/>
      <c r="W653"/>
      <c r="X653"/>
      <c r="Y653"/>
    </row>
    <row r="654" spans="1:25" ht="16" x14ac:dyDescent="0.2">
      <c r="A654" s="149"/>
      <c r="B654"/>
      <c r="C654"/>
      <c r="D654"/>
      <c r="E654"/>
      <c r="F654"/>
      <c r="G654"/>
      <c r="H654"/>
      <c r="I654"/>
      <c r="J654"/>
      <c r="K654"/>
      <c r="L654"/>
      <c r="M654"/>
      <c r="N654"/>
      <c r="O654"/>
      <c r="P654"/>
      <c r="Q654"/>
      <c r="R654"/>
      <c r="S654"/>
      <c r="T654"/>
      <c r="U654"/>
      <c r="V654"/>
      <c r="W654"/>
      <c r="X654"/>
      <c r="Y654"/>
    </row>
    <row r="655" spans="1:25" ht="16" x14ac:dyDescent="0.2">
      <c r="A655" s="149"/>
      <c r="B655"/>
      <c r="C655"/>
      <c r="D655"/>
      <c r="E655"/>
      <c r="F655"/>
      <c r="G655"/>
      <c r="H655"/>
      <c r="I655"/>
      <c r="J655"/>
      <c r="K655"/>
      <c r="L655"/>
      <c r="M655"/>
      <c r="N655"/>
      <c r="O655"/>
      <c r="P655"/>
      <c r="Q655"/>
      <c r="R655"/>
      <c r="S655"/>
      <c r="T655"/>
      <c r="U655"/>
      <c r="V655"/>
      <c r="W655"/>
      <c r="X655"/>
      <c r="Y655"/>
    </row>
    <row r="656" spans="1:25" ht="16" x14ac:dyDescent="0.2">
      <c r="A656" s="149"/>
      <c r="B656"/>
      <c r="C656"/>
      <c r="D656"/>
      <c r="E656"/>
      <c r="F656"/>
      <c r="G656"/>
      <c r="H656"/>
      <c r="I656"/>
      <c r="J656"/>
      <c r="K656"/>
      <c r="L656"/>
      <c r="M656"/>
      <c r="N656"/>
      <c r="O656"/>
      <c r="P656"/>
      <c r="Q656"/>
      <c r="R656"/>
      <c r="S656"/>
      <c r="T656"/>
      <c r="U656"/>
      <c r="V656"/>
      <c r="W656"/>
      <c r="X656"/>
      <c r="Y656"/>
    </row>
    <row r="657" spans="1:25" ht="16" x14ac:dyDescent="0.2">
      <c r="A657" s="149"/>
      <c r="B657"/>
      <c r="C657"/>
      <c r="D657"/>
      <c r="E657"/>
      <c r="F657"/>
      <c r="G657"/>
      <c r="H657"/>
      <c r="I657"/>
      <c r="J657"/>
      <c r="K657"/>
      <c r="L657"/>
      <c r="M657"/>
      <c r="N657"/>
      <c r="O657"/>
      <c r="P657"/>
      <c r="Q657"/>
      <c r="R657"/>
      <c r="S657"/>
      <c r="T657"/>
      <c r="U657"/>
      <c r="V657"/>
      <c r="W657"/>
      <c r="X657"/>
      <c r="Y657"/>
    </row>
    <row r="658" spans="1:25" ht="16" x14ac:dyDescent="0.2">
      <c r="A658" s="149"/>
      <c r="B658"/>
      <c r="C658"/>
      <c r="D658"/>
      <c r="E658"/>
      <c r="F658"/>
      <c r="G658"/>
      <c r="H658"/>
      <c r="I658"/>
      <c r="J658"/>
      <c r="K658"/>
      <c r="L658"/>
      <c r="M658"/>
      <c r="N658"/>
      <c r="O658"/>
      <c r="P658"/>
      <c r="Q658"/>
      <c r="R658"/>
      <c r="S658"/>
      <c r="T658"/>
      <c r="U658"/>
      <c r="V658"/>
      <c r="W658"/>
      <c r="X658"/>
      <c r="Y658"/>
    </row>
    <row r="659" spans="1:25" ht="16" x14ac:dyDescent="0.2">
      <c r="A659" s="149"/>
      <c r="B659"/>
      <c r="C659"/>
      <c r="D659"/>
      <c r="E659"/>
      <c r="F659"/>
      <c r="G659"/>
      <c r="H659"/>
      <c r="I659"/>
      <c r="J659"/>
      <c r="K659"/>
      <c r="L659"/>
      <c r="M659"/>
      <c r="N659"/>
      <c r="O659"/>
      <c r="P659"/>
      <c r="Q659"/>
      <c r="R659"/>
      <c r="S659"/>
      <c r="T659"/>
      <c r="U659"/>
      <c r="V659"/>
      <c r="W659"/>
      <c r="X659"/>
      <c r="Y659"/>
    </row>
    <row r="660" spans="1:25" ht="16" x14ac:dyDescent="0.2">
      <c r="A660" s="149"/>
      <c r="B660"/>
      <c r="C660"/>
      <c r="D660"/>
      <c r="E660"/>
      <c r="F660"/>
      <c r="G660"/>
      <c r="H660"/>
      <c r="I660"/>
      <c r="J660"/>
      <c r="K660"/>
      <c r="L660"/>
      <c r="M660"/>
      <c r="N660"/>
      <c r="O660"/>
      <c r="P660"/>
      <c r="Q660"/>
      <c r="R660"/>
      <c r="S660"/>
      <c r="T660"/>
      <c r="U660"/>
      <c r="V660"/>
      <c r="W660"/>
      <c r="X660"/>
      <c r="Y660"/>
    </row>
    <row r="661" spans="1:25" ht="16" x14ac:dyDescent="0.2">
      <c r="A661" s="149"/>
      <c r="B661"/>
      <c r="C661"/>
      <c r="D661"/>
      <c r="E661"/>
      <c r="F661"/>
      <c r="G661"/>
      <c r="H661"/>
      <c r="I661"/>
      <c r="J661"/>
      <c r="K661"/>
      <c r="L661"/>
      <c r="M661"/>
      <c r="N661"/>
      <c r="O661"/>
      <c r="P661"/>
      <c r="Q661"/>
      <c r="R661"/>
      <c r="S661"/>
      <c r="T661"/>
      <c r="U661"/>
      <c r="V661"/>
      <c r="W661"/>
      <c r="X661"/>
      <c r="Y661"/>
    </row>
    <row r="662" spans="1:25" ht="16" x14ac:dyDescent="0.2">
      <c r="A662" s="149"/>
      <c r="B662"/>
      <c r="C662"/>
      <c r="D662"/>
      <c r="E662"/>
      <c r="F662"/>
      <c r="G662"/>
      <c r="H662"/>
      <c r="I662"/>
      <c r="J662"/>
      <c r="K662"/>
      <c r="L662"/>
      <c r="M662"/>
      <c r="N662"/>
      <c r="O662"/>
      <c r="P662"/>
      <c r="Q662"/>
      <c r="R662"/>
      <c r="S662"/>
      <c r="T662"/>
      <c r="U662"/>
      <c r="V662"/>
      <c r="W662"/>
      <c r="X662"/>
      <c r="Y662"/>
    </row>
    <row r="663" spans="1:25" ht="16" x14ac:dyDescent="0.2">
      <c r="A663" s="149"/>
      <c r="B663"/>
      <c r="C663"/>
      <c r="D663"/>
      <c r="E663"/>
      <c r="F663"/>
      <c r="G663"/>
      <c r="H663"/>
      <c r="I663"/>
      <c r="J663"/>
      <c r="K663"/>
      <c r="L663"/>
      <c r="M663"/>
      <c r="N663"/>
      <c r="O663"/>
      <c r="P663"/>
      <c r="Q663"/>
      <c r="R663"/>
      <c r="S663"/>
      <c r="T663"/>
      <c r="U663"/>
      <c r="V663"/>
      <c r="W663"/>
      <c r="X663"/>
      <c r="Y663"/>
    </row>
    <row r="664" spans="1:25" ht="16" x14ac:dyDescent="0.2">
      <c r="A664" s="149"/>
      <c r="B664"/>
      <c r="C664"/>
      <c r="D664"/>
      <c r="E664"/>
      <c r="F664"/>
      <c r="G664"/>
      <c r="H664"/>
      <c r="I664"/>
      <c r="J664"/>
      <c r="K664"/>
      <c r="L664"/>
      <c r="M664"/>
      <c r="N664"/>
      <c r="O664"/>
      <c r="P664"/>
      <c r="Q664"/>
      <c r="R664"/>
      <c r="S664"/>
      <c r="T664"/>
      <c r="U664"/>
      <c r="V664"/>
      <c r="W664"/>
      <c r="X664"/>
      <c r="Y664"/>
    </row>
    <row r="665" spans="1:25" ht="16" x14ac:dyDescent="0.2">
      <c r="A665" s="149"/>
      <c r="B665"/>
      <c r="C665"/>
      <c r="D665"/>
      <c r="E665"/>
      <c r="F665"/>
      <c r="G665"/>
      <c r="H665"/>
      <c r="I665"/>
      <c r="J665"/>
      <c r="K665"/>
      <c r="L665"/>
      <c r="M665"/>
      <c r="N665"/>
      <c r="O665"/>
      <c r="P665"/>
      <c r="Q665"/>
      <c r="R665"/>
      <c r="S665"/>
      <c r="T665"/>
      <c r="U665"/>
      <c r="V665"/>
      <c r="W665"/>
      <c r="X665"/>
      <c r="Y665"/>
    </row>
    <row r="666" spans="1:25" ht="16" x14ac:dyDescent="0.2">
      <c r="A666" s="149"/>
      <c r="B666"/>
      <c r="C666"/>
      <c r="D666"/>
      <c r="E666"/>
      <c r="F666"/>
      <c r="G666"/>
      <c r="H666"/>
      <c r="I666"/>
      <c r="J666"/>
      <c r="K666"/>
      <c r="L666"/>
      <c r="M666"/>
      <c r="N666"/>
      <c r="O666"/>
      <c r="P666"/>
      <c r="Q666"/>
      <c r="R666"/>
      <c r="S666"/>
      <c r="T666"/>
      <c r="U666"/>
      <c r="V666"/>
      <c r="W666"/>
      <c r="X666"/>
      <c r="Y666"/>
    </row>
    <row r="667" spans="1:25" ht="16" x14ac:dyDescent="0.2">
      <c r="A667" s="149"/>
      <c r="B667"/>
      <c r="C667"/>
      <c r="D667"/>
      <c r="E667"/>
      <c r="F667"/>
      <c r="G667"/>
      <c r="H667"/>
      <c r="I667"/>
      <c r="J667"/>
      <c r="K667"/>
      <c r="L667"/>
      <c r="M667"/>
      <c r="N667"/>
      <c r="O667"/>
      <c r="P667"/>
      <c r="Q667"/>
      <c r="R667"/>
      <c r="S667"/>
      <c r="T667"/>
      <c r="U667"/>
      <c r="V667"/>
      <c r="W667"/>
      <c r="X667"/>
      <c r="Y667"/>
    </row>
    <row r="668" spans="1:25" ht="16" x14ac:dyDescent="0.2">
      <c r="A668" s="149"/>
      <c r="B668"/>
      <c r="C668"/>
      <c r="D668"/>
      <c r="E668"/>
      <c r="F668"/>
      <c r="G668"/>
      <c r="H668"/>
      <c r="I668"/>
      <c r="J668"/>
      <c r="K668"/>
      <c r="L668"/>
      <c r="M668"/>
      <c r="N668"/>
      <c r="O668"/>
      <c r="P668"/>
      <c r="Q668"/>
      <c r="R668"/>
      <c r="S668"/>
      <c r="T668"/>
      <c r="U668"/>
      <c r="V668"/>
      <c r="W668"/>
      <c r="X668"/>
      <c r="Y668"/>
    </row>
    <row r="669" spans="1:25" ht="16" x14ac:dyDescent="0.2">
      <c r="A669" s="149"/>
      <c r="B669"/>
      <c r="C669"/>
      <c r="D669"/>
      <c r="E669"/>
      <c r="F669"/>
      <c r="G669"/>
      <c r="H669"/>
      <c r="I669"/>
      <c r="J669"/>
      <c r="K669"/>
      <c r="L669"/>
      <c r="M669"/>
      <c r="N669"/>
      <c r="O669"/>
      <c r="P669"/>
      <c r="Q669"/>
      <c r="R669"/>
      <c r="S669"/>
      <c r="T669"/>
      <c r="U669"/>
      <c r="V669"/>
      <c r="W669"/>
      <c r="X669"/>
      <c r="Y669"/>
    </row>
    <row r="670" spans="1:25" ht="16" x14ac:dyDescent="0.2">
      <c r="A670" s="149"/>
      <c r="B670"/>
      <c r="C670"/>
      <c r="D670"/>
      <c r="E670"/>
      <c r="F670"/>
      <c r="G670"/>
      <c r="H670"/>
      <c r="I670"/>
      <c r="J670"/>
      <c r="K670"/>
      <c r="L670"/>
      <c r="M670"/>
      <c r="N670"/>
      <c r="O670"/>
      <c r="P670"/>
      <c r="Q670"/>
      <c r="R670"/>
      <c r="S670"/>
      <c r="T670"/>
      <c r="U670"/>
      <c r="V670"/>
      <c r="W670"/>
      <c r="X670"/>
      <c r="Y670"/>
    </row>
    <row r="671" spans="1:25" ht="16" x14ac:dyDescent="0.2">
      <c r="A671" s="149"/>
      <c r="B671"/>
      <c r="C671"/>
      <c r="D671"/>
      <c r="E671"/>
      <c r="F671"/>
      <c r="G671"/>
      <c r="H671"/>
      <c r="I671"/>
      <c r="J671"/>
      <c r="K671"/>
      <c r="L671"/>
      <c r="M671"/>
      <c r="N671"/>
      <c r="O671"/>
      <c r="P671"/>
      <c r="Q671"/>
      <c r="R671"/>
      <c r="S671"/>
      <c r="T671"/>
      <c r="U671"/>
      <c r="V671"/>
      <c r="W671"/>
      <c r="X671"/>
      <c r="Y671"/>
    </row>
    <row r="672" spans="1:25" ht="16" x14ac:dyDescent="0.2">
      <c r="A672" s="149"/>
      <c r="B672"/>
      <c r="C672"/>
      <c r="D672"/>
      <c r="E672"/>
      <c r="F672"/>
      <c r="G672"/>
      <c r="H672"/>
      <c r="I672"/>
      <c r="J672"/>
      <c r="K672"/>
      <c r="L672"/>
      <c r="M672"/>
      <c r="N672"/>
      <c r="O672"/>
      <c r="P672"/>
      <c r="Q672"/>
      <c r="R672"/>
      <c r="S672"/>
      <c r="T672"/>
      <c r="U672"/>
      <c r="V672"/>
      <c r="W672"/>
      <c r="X672"/>
      <c r="Y672"/>
    </row>
    <row r="673" spans="1:25" ht="16" x14ac:dyDescent="0.2">
      <c r="A673" s="149"/>
      <c r="B673"/>
      <c r="C673"/>
      <c r="D673"/>
      <c r="E673"/>
      <c r="F673"/>
      <c r="G673"/>
      <c r="H673"/>
      <c r="I673"/>
      <c r="J673"/>
      <c r="K673"/>
      <c r="L673"/>
      <c r="M673"/>
      <c r="N673"/>
      <c r="O673"/>
      <c r="P673"/>
      <c r="Q673"/>
      <c r="R673"/>
      <c r="S673"/>
      <c r="T673"/>
      <c r="U673"/>
      <c r="V673"/>
      <c r="W673"/>
      <c r="X673"/>
      <c r="Y673"/>
    </row>
    <row r="674" spans="1:25" ht="16" x14ac:dyDescent="0.2">
      <c r="A674" s="149"/>
      <c r="B674"/>
      <c r="C674"/>
      <c r="D674"/>
      <c r="E674"/>
      <c r="F674"/>
      <c r="G674"/>
      <c r="H674"/>
      <c r="I674"/>
      <c r="J674"/>
      <c r="K674"/>
      <c r="L674"/>
      <c r="M674"/>
      <c r="N674"/>
      <c r="O674"/>
      <c r="P674"/>
      <c r="Q674"/>
      <c r="R674"/>
      <c r="S674"/>
      <c r="T674"/>
      <c r="U674"/>
      <c r="V674"/>
      <c r="W674"/>
      <c r="X674"/>
      <c r="Y674"/>
    </row>
    <row r="675" spans="1:25" ht="16" x14ac:dyDescent="0.2">
      <c r="A675" s="149"/>
      <c r="B675"/>
      <c r="C675"/>
      <c r="D675"/>
      <c r="E675"/>
      <c r="F675"/>
      <c r="G675"/>
      <c r="H675"/>
      <c r="I675"/>
      <c r="J675"/>
      <c r="K675"/>
      <c r="L675"/>
      <c r="M675"/>
      <c r="N675"/>
      <c r="O675"/>
      <c r="P675"/>
      <c r="Q675"/>
      <c r="R675"/>
      <c r="S675"/>
      <c r="T675"/>
      <c r="U675"/>
      <c r="V675"/>
      <c r="W675"/>
      <c r="X675"/>
      <c r="Y675"/>
    </row>
    <row r="676" spans="1:25" ht="16" x14ac:dyDescent="0.2">
      <c r="A676" s="149"/>
      <c r="B676"/>
      <c r="C676"/>
      <c r="D676"/>
      <c r="E676"/>
      <c r="F676"/>
      <c r="G676"/>
      <c r="H676"/>
      <c r="I676"/>
      <c r="J676"/>
      <c r="K676"/>
      <c r="L676"/>
      <c r="M676"/>
      <c r="N676"/>
      <c r="O676"/>
      <c r="P676"/>
      <c r="Q676"/>
      <c r="R676"/>
      <c r="S676"/>
      <c r="T676"/>
      <c r="U676"/>
      <c r="V676"/>
      <c r="W676"/>
      <c r="X676"/>
      <c r="Y676"/>
    </row>
    <row r="677" spans="1:25" ht="16" x14ac:dyDescent="0.2">
      <c r="A677" s="149"/>
      <c r="B677"/>
      <c r="C677"/>
      <c r="D677"/>
      <c r="E677"/>
      <c r="F677"/>
      <c r="G677"/>
      <c r="H677"/>
      <c r="I677"/>
      <c r="J677"/>
      <c r="K677"/>
      <c r="L677"/>
      <c r="M677"/>
      <c r="N677"/>
      <c r="O677"/>
      <c r="P677"/>
      <c r="Q677"/>
      <c r="R677"/>
      <c r="S677"/>
      <c r="T677"/>
      <c r="U677"/>
      <c r="V677"/>
      <c r="W677"/>
      <c r="X677"/>
      <c r="Y677"/>
    </row>
    <row r="678" spans="1:25" ht="16" x14ac:dyDescent="0.2">
      <c r="A678" s="149"/>
      <c r="B678"/>
      <c r="C678"/>
      <c r="D678"/>
      <c r="E678"/>
      <c r="F678"/>
      <c r="G678"/>
      <c r="H678"/>
      <c r="I678"/>
      <c r="J678"/>
      <c r="K678"/>
      <c r="L678"/>
      <c r="M678"/>
      <c r="N678"/>
      <c r="O678"/>
      <c r="P678"/>
      <c r="Q678"/>
      <c r="R678"/>
      <c r="S678"/>
      <c r="T678"/>
      <c r="U678"/>
      <c r="V678"/>
      <c r="W678"/>
      <c r="X678"/>
      <c r="Y678"/>
    </row>
    <row r="679" spans="1:25" ht="16" x14ac:dyDescent="0.2">
      <c r="A679" s="149"/>
      <c r="B679"/>
      <c r="C679"/>
      <c r="D679"/>
      <c r="E679"/>
      <c r="F679"/>
      <c r="G679"/>
      <c r="H679"/>
      <c r="I679"/>
      <c r="J679"/>
      <c r="K679"/>
      <c r="L679"/>
      <c r="M679"/>
      <c r="N679"/>
      <c r="O679"/>
      <c r="P679"/>
      <c r="Q679"/>
      <c r="R679"/>
      <c r="S679"/>
      <c r="T679"/>
      <c r="U679"/>
      <c r="V679"/>
      <c r="W679"/>
      <c r="X679"/>
      <c r="Y679"/>
    </row>
    <row r="680" spans="1:25" ht="16" x14ac:dyDescent="0.2">
      <c r="A680" s="149"/>
      <c r="B680"/>
      <c r="C680"/>
      <c r="D680"/>
      <c r="E680"/>
      <c r="F680"/>
      <c r="G680"/>
      <c r="H680"/>
      <c r="I680"/>
      <c r="J680"/>
      <c r="K680"/>
      <c r="L680"/>
      <c r="M680"/>
      <c r="N680"/>
      <c r="O680"/>
      <c r="P680"/>
      <c r="Q680"/>
      <c r="R680"/>
      <c r="S680"/>
      <c r="T680"/>
      <c r="U680"/>
      <c r="V680"/>
      <c r="W680"/>
      <c r="X680"/>
      <c r="Y680"/>
    </row>
    <row r="681" spans="1:25" ht="16" x14ac:dyDescent="0.2">
      <c r="A681" s="149"/>
      <c r="B681"/>
      <c r="C681"/>
      <c r="D681"/>
      <c r="E681"/>
      <c r="F681"/>
      <c r="G681"/>
      <c r="H681"/>
      <c r="I681"/>
      <c r="J681"/>
      <c r="K681"/>
      <c r="L681"/>
      <c r="M681"/>
      <c r="N681"/>
      <c r="O681"/>
      <c r="P681"/>
      <c r="Q681"/>
      <c r="R681"/>
      <c r="S681"/>
      <c r="T681"/>
      <c r="U681"/>
      <c r="V681"/>
      <c r="W681"/>
      <c r="X681"/>
      <c r="Y681"/>
    </row>
    <row r="682" spans="1:25" ht="16" x14ac:dyDescent="0.2">
      <c r="A682" s="149"/>
      <c r="B682"/>
      <c r="C682"/>
      <c r="D682"/>
      <c r="E682"/>
      <c r="F682"/>
      <c r="G682"/>
      <c r="H682"/>
      <c r="I682"/>
      <c r="J682"/>
      <c r="K682"/>
      <c r="L682"/>
      <c r="M682"/>
      <c r="N682"/>
      <c r="O682"/>
      <c r="P682"/>
      <c r="Q682"/>
      <c r="R682"/>
      <c r="S682"/>
      <c r="T682"/>
      <c r="U682"/>
      <c r="V682"/>
      <c r="W682"/>
      <c r="X682"/>
      <c r="Y682"/>
    </row>
    <row r="683" spans="1:25" ht="16" x14ac:dyDescent="0.2">
      <c r="A683" s="149"/>
      <c r="B683"/>
      <c r="C683"/>
      <c r="D683"/>
      <c r="E683"/>
      <c r="F683"/>
      <c r="G683"/>
      <c r="H683"/>
      <c r="I683"/>
      <c r="J683"/>
      <c r="K683"/>
      <c r="L683"/>
      <c r="M683"/>
      <c r="N683"/>
      <c r="O683"/>
      <c r="P683"/>
      <c r="Q683"/>
      <c r="R683"/>
      <c r="S683"/>
      <c r="T683"/>
      <c r="U683"/>
      <c r="V683"/>
      <c r="W683"/>
      <c r="X683"/>
      <c r="Y683"/>
    </row>
    <row r="684" spans="1:25" ht="16" x14ac:dyDescent="0.2">
      <c r="A684" s="149"/>
      <c r="B684"/>
      <c r="C684"/>
      <c r="D684"/>
      <c r="E684"/>
      <c r="F684"/>
      <c r="G684"/>
      <c r="H684"/>
      <c r="I684"/>
      <c r="J684"/>
      <c r="K684"/>
      <c r="L684"/>
      <c r="M684"/>
      <c r="N684"/>
      <c r="O684"/>
      <c r="P684"/>
      <c r="Q684"/>
      <c r="R684"/>
      <c r="S684"/>
      <c r="T684"/>
      <c r="U684"/>
      <c r="V684"/>
      <c r="W684"/>
      <c r="X684"/>
      <c r="Y684"/>
    </row>
    <row r="685" spans="1:25" ht="16" x14ac:dyDescent="0.2">
      <c r="A685" s="149"/>
      <c r="B685"/>
      <c r="C685"/>
      <c r="D685"/>
      <c r="E685"/>
      <c r="F685"/>
      <c r="G685"/>
      <c r="H685"/>
      <c r="I685"/>
      <c r="J685"/>
      <c r="K685"/>
      <c r="L685"/>
      <c r="M685"/>
      <c r="N685"/>
      <c r="O685"/>
      <c r="P685"/>
      <c r="Q685"/>
      <c r="R685"/>
      <c r="S685"/>
      <c r="T685"/>
      <c r="U685"/>
      <c r="V685"/>
      <c r="W685"/>
      <c r="X685"/>
      <c r="Y685"/>
    </row>
    <row r="686" spans="1:25" ht="16" x14ac:dyDescent="0.2">
      <c r="A686" s="149"/>
      <c r="B686"/>
      <c r="C686"/>
      <c r="D686"/>
      <c r="E686"/>
      <c r="F686"/>
      <c r="G686"/>
      <c r="H686"/>
      <c r="I686"/>
      <c r="J686"/>
      <c r="K686"/>
      <c r="L686"/>
      <c r="M686"/>
      <c r="N686"/>
      <c r="O686"/>
      <c r="P686"/>
      <c r="Q686"/>
      <c r="R686"/>
      <c r="S686"/>
      <c r="T686"/>
      <c r="U686"/>
      <c r="V686"/>
      <c r="W686"/>
      <c r="X686"/>
      <c r="Y686"/>
    </row>
    <row r="687" spans="1:25" ht="16" x14ac:dyDescent="0.2">
      <c r="A687" s="149"/>
      <c r="B687"/>
      <c r="C687"/>
      <c r="D687"/>
      <c r="E687"/>
      <c r="F687"/>
      <c r="G687"/>
      <c r="H687"/>
      <c r="I687"/>
      <c r="J687"/>
      <c r="K687"/>
      <c r="L687"/>
      <c r="M687"/>
      <c r="N687"/>
      <c r="O687"/>
      <c r="P687"/>
      <c r="Q687"/>
      <c r="R687"/>
      <c r="S687"/>
      <c r="T687"/>
      <c r="U687"/>
      <c r="V687"/>
      <c r="W687"/>
      <c r="X687"/>
      <c r="Y687"/>
    </row>
    <row r="688" spans="1:25" ht="16" x14ac:dyDescent="0.2">
      <c r="A688" s="149"/>
      <c r="B688"/>
      <c r="C688"/>
      <c r="D688"/>
      <c r="E688"/>
      <c r="F688"/>
      <c r="G688"/>
      <c r="H688"/>
      <c r="I688"/>
      <c r="J688"/>
      <c r="K688"/>
      <c r="L688"/>
      <c r="M688"/>
      <c r="N688"/>
      <c r="O688"/>
      <c r="P688"/>
      <c r="Q688"/>
      <c r="R688"/>
      <c r="S688"/>
      <c r="T688"/>
      <c r="U688"/>
      <c r="V688"/>
      <c r="W688"/>
      <c r="X688"/>
      <c r="Y688"/>
    </row>
    <row r="689" spans="1:25" ht="16" x14ac:dyDescent="0.2">
      <c r="A689" s="149"/>
      <c r="B689"/>
      <c r="C689"/>
      <c r="D689"/>
      <c r="E689"/>
      <c r="F689"/>
      <c r="G689"/>
      <c r="H689"/>
      <c r="I689"/>
      <c r="J689"/>
      <c r="K689"/>
      <c r="L689"/>
      <c r="M689"/>
      <c r="N689"/>
      <c r="O689"/>
      <c r="P689"/>
      <c r="Q689"/>
      <c r="R689"/>
      <c r="S689"/>
      <c r="T689"/>
      <c r="U689"/>
      <c r="V689"/>
      <c r="W689"/>
      <c r="X689"/>
      <c r="Y689"/>
    </row>
    <row r="690" spans="1:25" ht="16" x14ac:dyDescent="0.2">
      <c r="A690" s="149"/>
      <c r="B690"/>
      <c r="C690"/>
      <c r="D690"/>
      <c r="E690"/>
      <c r="F690"/>
      <c r="G690"/>
      <c r="H690"/>
      <c r="I690"/>
      <c r="J690"/>
      <c r="K690"/>
      <c r="L690"/>
      <c r="M690"/>
      <c r="N690"/>
      <c r="O690"/>
      <c r="P690"/>
      <c r="Q690"/>
      <c r="R690"/>
      <c r="S690"/>
      <c r="T690"/>
      <c r="U690"/>
      <c r="V690"/>
      <c r="W690"/>
      <c r="X690"/>
      <c r="Y690"/>
    </row>
    <row r="691" spans="1:25" ht="16" x14ac:dyDescent="0.2">
      <c r="A691" s="149"/>
      <c r="B691"/>
      <c r="C691"/>
      <c r="D691"/>
      <c r="E691"/>
      <c r="F691"/>
      <c r="G691"/>
      <c r="H691"/>
      <c r="I691"/>
      <c r="J691"/>
      <c r="K691"/>
      <c r="L691"/>
      <c r="M691"/>
      <c r="N691"/>
      <c r="O691"/>
      <c r="P691"/>
      <c r="Q691"/>
      <c r="R691"/>
      <c r="S691"/>
      <c r="T691"/>
      <c r="U691"/>
      <c r="V691"/>
      <c r="W691"/>
      <c r="X691"/>
      <c r="Y691"/>
    </row>
    <row r="692" spans="1:25" ht="16" x14ac:dyDescent="0.2">
      <c r="A692" s="149"/>
      <c r="B692"/>
      <c r="C692"/>
      <c r="D692"/>
      <c r="E692"/>
      <c r="F692"/>
      <c r="G692"/>
      <c r="H692"/>
      <c r="I692"/>
      <c r="J692"/>
      <c r="K692"/>
      <c r="L692"/>
      <c r="M692"/>
      <c r="N692"/>
      <c r="O692"/>
      <c r="P692"/>
      <c r="Q692"/>
      <c r="R692"/>
      <c r="S692"/>
      <c r="T692"/>
      <c r="U692"/>
      <c r="V692"/>
      <c r="W692"/>
      <c r="X692"/>
      <c r="Y692"/>
    </row>
    <row r="693" spans="1:25" ht="16" x14ac:dyDescent="0.2">
      <c r="A693" s="149"/>
      <c r="B693"/>
      <c r="C693"/>
      <c r="D693"/>
      <c r="E693"/>
      <c r="F693"/>
      <c r="G693"/>
      <c r="H693"/>
      <c r="I693"/>
      <c r="J693"/>
      <c r="K693"/>
      <c r="L693"/>
      <c r="M693"/>
      <c r="N693"/>
      <c r="O693"/>
      <c r="P693"/>
      <c r="Q693"/>
      <c r="R693"/>
      <c r="S693"/>
      <c r="T693"/>
      <c r="U693"/>
      <c r="V693"/>
      <c r="W693"/>
      <c r="X693"/>
      <c r="Y693"/>
    </row>
    <row r="694" spans="1:25" ht="16" x14ac:dyDescent="0.2">
      <c r="A694" s="149"/>
      <c r="B694"/>
      <c r="C694"/>
      <c r="D694"/>
      <c r="E694"/>
      <c r="F694"/>
      <c r="G694"/>
      <c r="H694"/>
      <c r="I694"/>
      <c r="J694"/>
      <c r="K694"/>
      <c r="L694"/>
      <c r="M694"/>
      <c r="N694"/>
      <c r="O694"/>
      <c r="P694"/>
      <c r="Q694"/>
      <c r="R694"/>
      <c r="S694"/>
      <c r="T694"/>
      <c r="U694"/>
      <c r="V694"/>
      <c r="W694"/>
      <c r="X694"/>
      <c r="Y694"/>
    </row>
    <row r="695" spans="1:25" ht="16" x14ac:dyDescent="0.2">
      <c r="A695" s="149"/>
      <c r="B695"/>
      <c r="C695"/>
      <c r="D695"/>
      <c r="E695"/>
      <c r="F695"/>
      <c r="G695"/>
      <c r="H695"/>
      <c r="I695"/>
      <c r="J695"/>
      <c r="K695"/>
      <c r="L695"/>
      <c r="M695"/>
      <c r="N695"/>
      <c r="O695"/>
      <c r="P695"/>
      <c r="Q695"/>
      <c r="R695"/>
      <c r="S695"/>
      <c r="T695"/>
      <c r="U695"/>
      <c r="V695"/>
      <c r="W695"/>
      <c r="X695"/>
      <c r="Y695"/>
    </row>
    <row r="696" spans="1:25" ht="16" x14ac:dyDescent="0.2">
      <c r="A696" s="149"/>
      <c r="B696"/>
      <c r="C696"/>
      <c r="D696"/>
      <c r="E696"/>
      <c r="F696"/>
      <c r="G696"/>
      <c r="H696"/>
      <c r="I696"/>
      <c r="J696"/>
      <c r="K696"/>
      <c r="L696"/>
      <c r="M696"/>
      <c r="N696"/>
      <c r="O696"/>
      <c r="P696"/>
      <c r="Q696"/>
      <c r="R696"/>
      <c r="S696"/>
      <c r="T696"/>
      <c r="U696"/>
      <c r="V696"/>
      <c r="W696"/>
      <c r="X696"/>
      <c r="Y696"/>
    </row>
    <row r="697" spans="1:25" ht="16" x14ac:dyDescent="0.2">
      <c r="A697" s="149"/>
      <c r="B697"/>
      <c r="C697"/>
      <c r="D697"/>
      <c r="E697"/>
      <c r="F697"/>
      <c r="G697"/>
      <c r="H697"/>
      <c r="I697"/>
      <c r="J697"/>
      <c r="K697"/>
      <c r="L697"/>
      <c r="M697"/>
      <c r="N697"/>
      <c r="O697"/>
      <c r="P697"/>
      <c r="Q697"/>
      <c r="R697"/>
      <c r="S697"/>
      <c r="T697"/>
      <c r="U697"/>
      <c r="V697"/>
      <c r="W697"/>
      <c r="X697"/>
      <c r="Y697"/>
    </row>
    <row r="698" spans="1:25" ht="16" x14ac:dyDescent="0.2">
      <c r="A698" s="149"/>
      <c r="B698"/>
      <c r="C698"/>
      <c r="D698"/>
      <c r="E698"/>
      <c r="F698"/>
      <c r="G698"/>
      <c r="H698"/>
      <c r="I698"/>
      <c r="J698"/>
      <c r="K698"/>
      <c r="L698"/>
      <c r="M698"/>
      <c r="N698"/>
      <c r="O698"/>
      <c r="P698"/>
      <c r="Q698"/>
      <c r="R698"/>
      <c r="S698"/>
      <c r="T698"/>
      <c r="U698"/>
      <c r="V698"/>
      <c r="W698"/>
      <c r="X698"/>
      <c r="Y698"/>
    </row>
    <row r="699" spans="1:25" ht="16" x14ac:dyDescent="0.2">
      <c r="A699" s="149"/>
      <c r="B699"/>
      <c r="C699"/>
      <c r="D699"/>
      <c r="E699"/>
      <c r="F699"/>
      <c r="G699"/>
      <c r="H699"/>
      <c r="I699"/>
      <c r="J699"/>
      <c r="K699"/>
      <c r="L699"/>
      <c r="M699"/>
      <c r="N699"/>
      <c r="O699"/>
      <c r="P699"/>
      <c r="Q699"/>
      <c r="R699"/>
      <c r="S699"/>
      <c r="T699"/>
      <c r="U699"/>
      <c r="V699"/>
      <c r="W699"/>
      <c r="X699"/>
      <c r="Y699"/>
    </row>
    <row r="700" spans="1:25" ht="16" x14ac:dyDescent="0.2">
      <c r="A700" s="149"/>
      <c r="B700"/>
      <c r="C700"/>
      <c r="D700"/>
      <c r="E700"/>
      <c r="F700"/>
      <c r="G700"/>
      <c r="H700"/>
      <c r="I700"/>
      <c r="J700"/>
      <c r="K700"/>
      <c r="L700"/>
      <c r="M700"/>
      <c r="N700"/>
      <c r="O700"/>
      <c r="P700"/>
      <c r="Q700"/>
      <c r="R700"/>
      <c r="S700"/>
      <c r="T700"/>
      <c r="U700"/>
      <c r="V700"/>
      <c r="W700"/>
      <c r="X700"/>
      <c r="Y700"/>
    </row>
    <row r="701" spans="1:25" ht="16" x14ac:dyDescent="0.2">
      <c r="A701" s="149"/>
      <c r="B701"/>
      <c r="C701"/>
      <c r="D701"/>
      <c r="E701"/>
      <c r="F701"/>
      <c r="G701"/>
      <c r="H701"/>
      <c r="I701"/>
      <c r="J701"/>
      <c r="K701"/>
      <c r="L701"/>
      <c r="M701"/>
      <c r="N701"/>
      <c r="O701"/>
      <c r="P701"/>
      <c r="Q701"/>
      <c r="R701"/>
      <c r="S701"/>
      <c r="T701"/>
      <c r="U701"/>
      <c r="V701"/>
      <c r="W701"/>
      <c r="X701"/>
      <c r="Y701"/>
    </row>
    <row r="702" spans="1:25" ht="16" x14ac:dyDescent="0.2">
      <c r="A702" s="149"/>
      <c r="B702"/>
      <c r="C702"/>
      <c r="D702"/>
      <c r="E702"/>
      <c r="F702"/>
      <c r="G702"/>
      <c r="H702"/>
      <c r="I702"/>
      <c r="J702"/>
      <c r="K702"/>
      <c r="L702"/>
      <c r="M702"/>
      <c r="N702"/>
      <c r="O702"/>
      <c r="P702"/>
      <c r="Q702"/>
      <c r="R702"/>
      <c r="S702"/>
      <c r="T702"/>
      <c r="U702"/>
      <c r="V702"/>
      <c r="W702"/>
      <c r="X702"/>
      <c r="Y702"/>
    </row>
    <row r="703" spans="1:25" ht="16" x14ac:dyDescent="0.2">
      <c r="A703" s="149"/>
      <c r="B703"/>
      <c r="C703"/>
      <c r="D703"/>
      <c r="E703"/>
      <c r="F703"/>
      <c r="G703"/>
      <c r="H703"/>
      <c r="I703"/>
      <c r="J703"/>
      <c r="K703"/>
      <c r="L703"/>
      <c r="M703"/>
      <c r="N703"/>
      <c r="O703"/>
      <c r="P703"/>
      <c r="Q703"/>
      <c r="R703"/>
      <c r="S703"/>
      <c r="T703"/>
      <c r="U703"/>
      <c r="V703"/>
      <c r="W703"/>
      <c r="X703"/>
      <c r="Y703"/>
    </row>
    <row r="704" spans="1:25" ht="16" x14ac:dyDescent="0.2">
      <c r="A704" s="149"/>
      <c r="B704"/>
      <c r="C704"/>
      <c r="D704"/>
      <c r="E704"/>
      <c r="F704"/>
      <c r="G704"/>
      <c r="H704"/>
      <c r="I704"/>
      <c r="J704"/>
      <c r="K704"/>
      <c r="L704"/>
      <c r="M704"/>
      <c r="N704"/>
      <c r="O704"/>
      <c r="P704"/>
      <c r="Q704"/>
      <c r="R704"/>
      <c r="S704"/>
      <c r="T704"/>
      <c r="U704"/>
      <c r="V704"/>
      <c r="W704"/>
      <c r="X704"/>
      <c r="Y704"/>
    </row>
    <row r="705" spans="1:25" ht="16" x14ac:dyDescent="0.2">
      <c r="A705" s="149"/>
      <c r="B705"/>
      <c r="C705"/>
      <c r="D705"/>
      <c r="E705"/>
      <c r="F705"/>
      <c r="G705"/>
      <c r="H705"/>
      <c r="I705"/>
      <c r="J705"/>
      <c r="K705"/>
      <c r="L705"/>
      <c r="M705"/>
      <c r="N705"/>
      <c r="O705"/>
      <c r="P705"/>
      <c r="Q705"/>
      <c r="R705"/>
      <c r="S705"/>
      <c r="T705"/>
      <c r="U705"/>
      <c r="V705"/>
      <c r="W705"/>
      <c r="X705"/>
      <c r="Y705"/>
    </row>
    <row r="706" spans="1:25" ht="16" x14ac:dyDescent="0.2">
      <c r="A706" s="149"/>
      <c r="B706"/>
      <c r="C706"/>
      <c r="D706"/>
      <c r="E706"/>
      <c r="F706"/>
      <c r="G706"/>
      <c r="H706"/>
      <c r="I706"/>
      <c r="J706"/>
      <c r="K706"/>
      <c r="L706"/>
      <c r="M706"/>
      <c r="N706"/>
      <c r="O706"/>
      <c r="P706"/>
      <c r="Q706"/>
      <c r="R706"/>
      <c r="S706"/>
      <c r="T706"/>
      <c r="U706"/>
      <c r="V706"/>
      <c r="W706"/>
      <c r="X706"/>
      <c r="Y706"/>
    </row>
    <row r="707" spans="1:25" ht="16" x14ac:dyDescent="0.2">
      <c r="A707" s="149"/>
      <c r="B707"/>
      <c r="C707"/>
      <c r="D707"/>
      <c r="E707"/>
      <c r="F707"/>
      <c r="G707"/>
      <c r="H707"/>
      <c r="I707"/>
      <c r="J707"/>
      <c r="K707"/>
      <c r="L707"/>
      <c r="M707"/>
      <c r="N707"/>
      <c r="O707"/>
      <c r="P707"/>
      <c r="Q707"/>
      <c r="R707"/>
      <c r="S707"/>
      <c r="T707"/>
      <c r="U707"/>
      <c r="V707"/>
      <c r="W707"/>
      <c r="X707"/>
      <c r="Y707"/>
    </row>
    <row r="708" spans="1:25" ht="16" x14ac:dyDescent="0.2">
      <c r="A708" s="149"/>
      <c r="B708"/>
      <c r="C708"/>
      <c r="D708"/>
      <c r="E708"/>
      <c r="F708"/>
      <c r="G708"/>
      <c r="H708"/>
      <c r="I708"/>
      <c r="J708"/>
      <c r="K708"/>
      <c r="L708"/>
      <c r="M708"/>
      <c r="N708"/>
      <c r="O708"/>
      <c r="P708"/>
      <c r="Q708"/>
      <c r="R708"/>
      <c r="S708"/>
      <c r="T708"/>
      <c r="U708"/>
      <c r="V708"/>
      <c r="W708"/>
      <c r="X708"/>
      <c r="Y708"/>
    </row>
    <row r="709" spans="1:25" ht="16" x14ac:dyDescent="0.2">
      <c r="A709" s="149"/>
      <c r="B709"/>
      <c r="C709"/>
      <c r="D709"/>
      <c r="E709"/>
      <c r="F709"/>
      <c r="G709"/>
      <c r="H709"/>
      <c r="I709"/>
      <c r="J709"/>
      <c r="K709"/>
      <c r="L709"/>
      <c r="M709"/>
      <c r="N709"/>
      <c r="O709"/>
      <c r="P709"/>
      <c r="Q709"/>
      <c r="R709"/>
      <c r="S709"/>
      <c r="T709"/>
      <c r="U709"/>
      <c r="V709"/>
      <c r="W709"/>
      <c r="X709"/>
      <c r="Y709"/>
    </row>
    <row r="710" spans="1:25" ht="16" x14ac:dyDescent="0.2">
      <c r="A710" s="149"/>
      <c r="B710"/>
      <c r="C710"/>
      <c r="D710"/>
      <c r="E710"/>
      <c r="F710"/>
      <c r="G710"/>
      <c r="H710"/>
      <c r="I710"/>
      <c r="J710"/>
      <c r="K710"/>
      <c r="L710"/>
      <c r="M710"/>
      <c r="N710"/>
      <c r="O710"/>
      <c r="P710"/>
      <c r="Q710"/>
      <c r="R710"/>
      <c r="S710"/>
      <c r="T710"/>
      <c r="U710"/>
      <c r="V710"/>
      <c r="W710"/>
      <c r="X710"/>
      <c r="Y710"/>
    </row>
    <row r="711" spans="1:25" ht="16" x14ac:dyDescent="0.2">
      <c r="A711" s="149"/>
      <c r="B711"/>
      <c r="C711"/>
      <c r="D711"/>
      <c r="E711"/>
      <c r="F711"/>
      <c r="G711"/>
      <c r="H711"/>
      <c r="I711"/>
      <c r="J711"/>
      <c r="K711"/>
      <c r="L711"/>
      <c r="M711"/>
      <c r="N711"/>
      <c r="O711"/>
      <c r="P711"/>
      <c r="Q711"/>
      <c r="R711"/>
      <c r="S711"/>
      <c r="T711"/>
      <c r="U711"/>
      <c r="V711"/>
      <c r="W711"/>
      <c r="X711"/>
      <c r="Y711"/>
    </row>
    <row r="712" spans="1:25" ht="16" x14ac:dyDescent="0.2">
      <c r="A712" s="149"/>
      <c r="B712"/>
      <c r="C712"/>
      <c r="D712"/>
      <c r="E712"/>
      <c r="F712"/>
      <c r="G712"/>
      <c r="H712"/>
      <c r="I712"/>
      <c r="J712"/>
      <c r="K712"/>
      <c r="L712"/>
      <c r="M712"/>
      <c r="N712"/>
      <c r="O712"/>
      <c r="P712"/>
      <c r="Q712"/>
      <c r="R712"/>
      <c r="S712"/>
      <c r="T712"/>
      <c r="U712"/>
      <c r="V712"/>
      <c r="W712"/>
      <c r="X712"/>
      <c r="Y712"/>
    </row>
    <row r="713" spans="1:25" ht="16" x14ac:dyDescent="0.2">
      <c r="A713" s="149"/>
      <c r="B713"/>
      <c r="C713"/>
      <c r="D713"/>
      <c r="E713"/>
      <c r="F713"/>
      <c r="G713"/>
      <c r="H713"/>
      <c r="I713"/>
      <c r="J713"/>
      <c r="K713"/>
      <c r="L713"/>
      <c r="M713"/>
      <c r="N713"/>
      <c r="O713"/>
      <c r="P713"/>
      <c r="Q713"/>
      <c r="R713"/>
      <c r="S713"/>
      <c r="T713"/>
      <c r="U713"/>
      <c r="V713"/>
      <c r="W713"/>
      <c r="X713"/>
      <c r="Y713"/>
    </row>
    <row r="714" spans="1:25" ht="16" x14ac:dyDescent="0.2">
      <c r="A714" s="149"/>
      <c r="B714"/>
      <c r="C714"/>
      <c r="D714"/>
      <c r="E714"/>
      <c r="F714"/>
      <c r="G714"/>
      <c r="H714"/>
      <c r="I714"/>
      <c r="J714"/>
      <c r="K714"/>
      <c r="L714"/>
      <c r="M714"/>
      <c r="N714"/>
      <c r="O714"/>
      <c r="P714"/>
      <c r="Q714"/>
      <c r="R714"/>
      <c r="S714"/>
      <c r="T714"/>
      <c r="U714"/>
      <c r="V714"/>
      <c r="W714"/>
      <c r="X714"/>
      <c r="Y714"/>
    </row>
    <row r="715" spans="1:25" ht="16" x14ac:dyDescent="0.2">
      <c r="A715" s="149"/>
      <c r="B715"/>
      <c r="C715"/>
      <c r="D715"/>
      <c r="E715"/>
      <c r="F715"/>
      <c r="G715"/>
      <c r="H715"/>
      <c r="I715"/>
      <c r="J715"/>
      <c r="K715"/>
      <c r="L715"/>
      <c r="M715"/>
      <c r="N715"/>
      <c r="O715"/>
      <c r="P715"/>
      <c r="Q715"/>
      <c r="R715"/>
      <c r="S715"/>
      <c r="T715"/>
      <c r="U715"/>
      <c r="V715"/>
      <c r="W715"/>
      <c r="X715"/>
      <c r="Y715"/>
    </row>
    <row r="716" spans="1:25" ht="16" x14ac:dyDescent="0.2">
      <c r="A716" s="149"/>
      <c r="B716"/>
      <c r="C716"/>
      <c r="D716"/>
      <c r="E716"/>
      <c r="F716"/>
      <c r="G716"/>
      <c r="H716"/>
      <c r="I716"/>
      <c r="J716"/>
      <c r="K716"/>
      <c r="L716"/>
      <c r="M716"/>
      <c r="N716"/>
      <c r="O716"/>
      <c r="P716"/>
      <c r="Q716"/>
      <c r="R716"/>
      <c r="S716"/>
      <c r="T716"/>
      <c r="U716"/>
      <c r="V716"/>
      <c r="W716"/>
      <c r="X716"/>
      <c r="Y716"/>
    </row>
    <row r="717" spans="1:25" ht="16" x14ac:dyDescent="0.2">
      <c r="A717" s="149"/>
      <c r="B717"/>
      <c r="C717"/>
      <c r="D717"/>
      <c r="E717"/>
      <c r="F717"/>
      <c r="G717"/>
      <c r="H717"/>
      <c r="I717"/>
      <c r="J717"/>
      <c r="K717"/>
      <c r="L717"/>
      <c r="M717"/>
      <c r="N717"/>
      <c r="O717"/>
      <c r="P717"/>
      <c r="Q717"/>
      <c r="R717"/>
      <c r="S717"/>
      <c r="T717"/>
      <c r="U717"/>
      <c r="V717"/>
      <c r="W717"/>
      <c r="X717"/>
      <c r="Y717"/>
    </row>
    <row r="718" spans="1:25" ht="16" x14ac:dyDescent="0.2">
      <c r="A718" s="149"/>
      <c r="B718"/>
      <c r="C718"/>
      <c r="D718"/>
      <c r="E718"/>
      <c r="F718"/>
      <c r="G718"/>
      <c r="H718"/>
      <c r="I718"/>
      <c r="J718"/>
      <c r="K718"/>
      <c r="L718"/>
      <c r="M718"/>
      <c r="N718"/>
      <c r="O718"/>
      <c r="P718"/>
      <c r="Q718"/>
      <c r="R718"/>
      <c r="S718"/>
      <c r="T718"/>
      <c r="U718"/>
      <c r="V718"/>
      <c r="W718"/>
      <c r="X718"/>
      <c r="Y718"/>
    </row>
    <row r="719" spans="1:25" ht="16" x14ac:dyDescent="0.2">
      <c r="A719" s="149"/>
      <c r="B719"/>
      <c r="C719"/>
      <c r="D719"/>
      <c r="E719"/>
      <c r="F719"/>
      <c r="G719"/>
      <c r="H719"/>
      <c r="I719"/>
      <c r="J719"/>
      <c r="K719"/>
      <c r="L719"/>
      <c r="M719"/>
      <c r="N719"/>
      <c r="O719"/>
      <c r="P719"/>
      <c r="Q719"/>
      <c r="R719"/>
      <c r="S719"/>
      <c r="T719"/>
      <c r="U719"/>
      <c r="V719"/>
      <c r="W719"/>
      <c r="X719"/>
      <c r="Y719"/>
    </row>
    <row r="720" spans="1:25" ht="16" x14ac:dyDescent="0.2">
      <c r="A720" s="149"/>
      <c r="B720"/>
      <c r="C720"/>
      <c r="D720"/>
      <c r="E720"/>
      <c r="F720"/>
      <c r="G720"/>
      <c r="H720"/>
      <c r="I720"/>
      <c r="J720"/>
      <c r="K720"/>
      <c r="L720"/>
      <c r="M720"/>
      <c r="N720"/>
      <c r="O720"/>
      <c r="P720"/>
      <c r="Q720"/>
      <c r="R720"/>
      <c r="S720"/>
      <c r="T720"/>
      <c r="U720"/>
      <c r="V720"/>
      <c r="W720"/>
      <c r="X720"/>
      <c r="Y720"/>
    </row>
    <row r="721" spans="1:25" ht="16" x14ac:dyDescent="0.2">
      <c r="A721" s="149"/>
      <c r="B721"/>
      <c r="C721"/>
      <c r="D721"/>
      <c r="E721"/>
      <c r="F721"/>
      <c r="G721"/>
      <c r="H721"/>
      <c r="I721"/>
      <c r="J721"/>
      <c r="K721"/>
      <c r="L721"/>
      <c r="M721"/>
      <c r="N721"/>
      <c r="O721"/>
      <c r="P721"/>
      <c r="Q721"/>
      <c r="R721"/>
      <c r="S721"/>
      <c r="T721"/>
      <c r="U721"/>
      <c r="V721"/>
      <c r="W721"/>
      <c r="X721"/>
      <c r="Y721"/>
    </row>
    <row r="722" spans="1:25" ht="16"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6391"/>
  <sheetViews>
    <sheetView zoomScaleNormal="100" workbookViewId="0">
      <pane ySplit="1" topLeftCell="A6234" activePane="bottomLeft" state="frozen"/>
      <selection pane="bottomLeft" activeCell="A6262" sqref="A6262:XFD6391"/>
    </sheetView>
  </sheetViews>
  <sheetFormatPr baseColWidth="10" defaultColWidth="64.83203125" defaultRowHeight="13"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0.33203125" style="162" bestFit="1" customWidth="1"/>
    <col min="7" max="7" width="66.33203125" style="161" bestFit="1" customWidth="1"/>
    <col min="8" max="8" width="13.83203125" style="163" bestFit="1" customWidth="1"/>
    <col min="9" max="9" width="15.83203125" style="161" bestFit="1" customWidth="1"/>
    <col min="10" max="10" width="19" style="161" bestFit="1" customWidth="1"/>
    <col min="11" max="11" width="18.5" style="161" bestFit="1" customWidth="1"/>
    <col min="12" max="12" width="12.33203125"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4"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172" customFormat="1" x14ac:dyDescent="0.15">
      <c r="A6262" s="172" t="s">
        <v>521</v>
      </c>
      <c r="B6262" s="172" t="s">
        <v>617</v>
      </c>
      <c r="C6262" s="172" t="s">
        <v>523</v>
      </c>
      <c r="D6262" s="172" t="s">
        <v>525</v>
      </c>
      <c r="E6262" s="172" t="s">
        <v>531</v>
      </c>
      <c r="F6262" s="173">
        <v>45671</v>
      </c>
      <c r="G6262" s="172" t="s">
        <v>619</v>
      </c>
      <c r="H6262" s="174">
        <v>538507</v>
      </c>
      <c r="I6262" s="172" t="s">
        <v>22</v>
      </c>
      <c r="L6262" s="172">
        <v>2024</v>
      </c>
      <c r="M6262" s="172" t="s">
        <v>525</v>
      </c>
      <c r="N6262" s="172" t="s">
        <v>569</v>
      </c>
    </row>
    <row r="6263" spans="1:14" s="172" customFormat="1" x14ac:dyDescent="0.15">
      <c r="A6263" s="172" t="s">
        <v>521</v>
      </c>
      <c r="B6263" s="172" t="s">
        <v>567</v>
      </c>
      <c r="C6263" s="172" t="s">
        <v>523</v>
      </c>
      <c r="D6263" s="172" t="s">
        <v>525</v>
      </c>
      <c r="E6263" s="172" t="s">
        <v>531</v>
      </c>
      <c r="F6263" s="173">
        <v>45671</v>
      </c>
      <c r="G6263" s="172" t="s">
        <v>568</v>
      </c>
      <c r="H6263" s="174">
        <v>335881</v>
      </c>
      <c r="I6263" s="172" t="s">
        <v>22</v>
      </c>
      <c r="L6263" s="172">
        <v>2024</v>
      </c>
      <c r="M6263" s="172" t="s">
        <v>525</v>
      </c>
      <c r="N6263" s="172" t="s">
        <v>569</v>
      </c>
    </row>
    <row r="6264" spans="1:14" s="172" customFormat="1" x14ac:dyDescent="0.15">
      <c r="A6264" s="172" t="s">
        <v>521</v>
      </c>
      <c r="B6264" s="172" t="s">
        <v>617</v>
      </c>
      <c r="C6264" s="172" t="s">
        <v>523</v>
      </c>
      <c r="D6264" s="172" t="s">
        <v>525</v>
      </c>
      <c r="E6264" s="172" t="s">
        <v>525</v>
      </c>
      <c r="F6264" s="173">
        <v>45671</v>
      </c>
      <c r="G6264" s="172" t="s">
        <v>568</v>
      </c>
      <c r="H6264" s="174">
        <v>170280</v>
      </c>
      <c r="I6264" s="172" t="s">
        <v>22</v>
      </c>
      <c r="L6264" s="172">
        <v>2024</v>
      </c>
      <c r="M6264" s="172" t="s">
        <v>525</v>
      </c>
      <c r="N6264" s="172" t="s">
        <v>569</v>
      </c>
    </row>
    <row r="6265" spans="1:14" s="172" customFormat="1" x14ac:dyDescent="0.15">
      <c r="A6265" s="172" t="s">
        <v>521</v>
      </c>
      <c r="B6265" s="172" t="s">
        <v>617</v>
      </c>
      <c r="C6265" s="172" t="s">
        <v>523</v>
      </c>
      <c r="D6265" s="172" t="s">
        <v>525</v>
      </c>
      <c r="E6265" s="172" t="s">
        <v>519</v>
      </c>
      <c r="F6265" s="173">
        <v>45671</v>
      </c>
      <c r="G6265" s="172" t="s">
        <v>568</v>
      </c>
      <c r="H6265" s="174">
        <v>679250</v>
      </c>
      <c r="I6265" s="172" t="s">
        <v>22</v>
      </c>
      <c r="L6265" s="172">
        <v>2024</v>
      </c>
      <c r="M6265" s="172" t="s">
        <v>525</v>
      </c>
      <c r="N6265" s="172" t="s">
        <v>569</v>
      </c>
    </row>
    <row r="6266" spans="1:14" s="172" customFormat="1" x14ac:dyDescent="0.15">
      <c r="A6266" s="172" t="s">
        <v>521</v>
      </c>
      <c r="B6266" s="172" t="s">
        <v>617</v>
      </c>
      <c r="C6266" s="172" t="s">
        <v>523</v>
      </c>
      <c r="D6266" s="172" t="s">
        <v>525</v>
      </c>
      <c r="E6266" s="172" t="s">
        <v>531</v>
      </c>
      <c r="F6266" s="173">
        <v>45671</v>
      </c>
      <c r="G6266" s="172" t="s">
        <v>568</v>
      </c>
      <c r="H6266" s="174">
        <v>289472</v>
      </c>
      <c r="I6266" s="172" t="s">
        <v>22</v>
      </c>
      <c r="L6266" s="172">
        <v>2024</v>
      </c>
      <c r="M6266" s="172" t="s">
        <v>525</v>
      </c>
      <c r="N6266" s="172" t="s">
        <v>569</v>
      </c>
    </row>
    <row r="6267" spans="1:14" s="172" customFormat="1" x14ac:dyDescent="0.15">
      <c r="A6267" s="172" t="s">
        <v>521</v>
      </c>
      <c r="B6267" s="172" t="s">
        <v>617</v>
      </c>
      <c r="C6267" s="172" t="s">
        <v>523</v>
      </c>
      <c r="D6267" s="172" t="s">
        <v>525</v>
      </c>
      <c r="E6267" s="172" t="s">
        <v>525</v>
      </c>
      <c r="F6267" s="173">
        <v>45671</v>
      </c>
      <c r="G6267" s="172" t="s">
        <v>589</v>
      </c>
      <c r="H6267" s="174">
        <v>257800</v>
      </c>
      <c r="I6267" s="172" t="s">
        <v>22</v>
      </c>
      <c r="L6267" s="172">
        <v>2024</v>
      </c>
      <c r="M6267" s="172" t="s">
        <v>525</v>
      </c>
      <c r="N6267" s="172" t="s">
        <v>569</v>
      </c>
    </row>
    <row r="6268" spans="1:14" s="172" customFormat="1" x14ac:dyDescent="0.15">
      <c r="A6268" s="172" t="s">
        <v>521</v>
      </c>
      <c r="B6268" s="172" t="s">
        <v>617</v>
      </c>
      <c r="C6268" s="172" t="s">
        <v>523</v>
      </c>
      <c r="D6268" s="172" t="s">
        <v>525</v>
      </c>
      <c r="E6268" s="172" t="s">
        <v>531</v>
      </c>
      <c r="F6268" s="173">
        <v>45671</v>
      </c>
      <c r="G6268" s="172" t="s">
        <v>589</v>
      </c>
      <c r="H6268" s="174">
        <v>738461</v>
      </c>
      <c r="I6268" s="172" t="s">
        <v>22</v>
      </c>
      <c r="L6268" s="172">
        <v>2024</v>
      </c>
      <c r="M6268" s="172" t="s">
        <v>525</v>
      </c>
      <c r="N6268" s="172" t="s">
        <v>569</v>
      </c>
    </row>
    <row r="6269" spans="1:14" s="172" customFormat="1" x14ac:dyDescent="0.15">
      <c r="A6269" s="172" t="s">
        <v>521</v>
      </c>
      <c r="B6269" s="172" t="s">
        <v>617</v>
      </c>
      <c r="C6269" s="172" t="s">
        <v>523</v>
      </c>
      <c r="D6269" s="172" t="s">
        <v>525</v>
      </c>
      <c r="E6269" s="172" t="s">
        <v>525</v>
      </c>
      <c r="F6269" s="173">
        <v>45671</v>
      </c>
      <c r="G6269" s="172" t="s">
        <v>23</v>
      </c>
      <c r="H6269" s="174">
        <v>863276</v>
      </c>
      <c r="I6269" s="172" t="s">
        <v>22</v>
      </c>
      <c r="L6269" s="172">
        <v>2024</v>
      </c>
      <c r="M6269" s="172" t="s">
        <v>525</v>
      </c>
      <c r="N6269" s="172" t="s">
        <v>569</v>
      </c>
    </row>
    <row r="6270" spans="1:14" s="172" customFormat="1" x14ac:dyDescent="0.15">
      <c r="A6270" s="172" t="s">
        <v>521</v>
      </c>
      <c r="B6270" s="172" t="s">
        <v>617</v>
      </c>
      <c r="C6270" s="172" t="s">
        <v>523</v>
      </c>
      <c r="D6270" s="172" t="s">
        <v>525</v>
      </c>
      <c r="E6270" s="172" t="s">
        <v>531</v>
      </c>
      <c r="F6270" s="173">
        <v>45671</v>
      </c>
      <c r="G6270" s="172" t="s">
        <v>23</v>
      </c>
      <c r="H6270" s="174">
        <v>1611049</v>
      </c>
      <c r="I6270" s="172" t="s">
        <v>22</v>
      </c>
      <c r="L6270" s="172">
        <v>2024</v>
      </c>
      <c r="M6270" s="172" t="s">
        <v>525</v>
      </c>
      <c r="N6270" s="172" t="s">
        <v>569</v>
      </c>
    </row>
    <row r="6271" spans="1:14" s="172" customFormat="1" x14ac:dyDescent="0.15">
      <c r="A6271" s="172" t="s">
        <v>521</v>
      </c>
      <c r="B6271" s="172" t="s">
        <v>617</v>
      </c>
      <c r="C6271" s="172" t="s">
        <v>523</v>
      </c>
      <c r="D6271" s="172" t="s">
        <v>525</v>
      </c>
      <c r="E6271" s="172" t="s">
        <v>531</v>
      </c>
      <c r="F6271" s="173">
        <v>45671</v>
      </c>
      <c r="G6271" s="172" t="s">
        <v>721</v>
      </c>
      <c r="H6271" s="174">
        <v>184378</v>
      </c>
      <c r="I6271" s="172" t="s">
        <v>22</v>
      </c>
      <c r="L6271" s="172">
        <v>2024</v>
      </c>
      <c r="M6271" s="172" t="s">
        <v>525</v>
      </c>
      <c r="N6271" s="172" t="s">
        <v>569</v>
      </c>
    </row>
    <row r="6272" spans="1:14" s="172" customFormat="1" x14ac:dyDescent="0.15">
      <c r="A6272" s="172" t="s">
        <v>521</v>
      </c>
      <c r="B6272" s="172" t="s">
        <v>647</v>
      </c>
      <c r="C6272" s="172" t="s">
        <v>523</v>
      </c>
      <c r="D6272" s="172" t="s">
        <v>525</v>
      </c>
      <c r="E6272" s="172" t="s">
        <v>525</v>
      </c>
      <c r="F6272" s="173">
        <v>45671</v>
      </c>
      <c r="G6272" s="172" t="s">
        <v>650</v>
      </c>
      <c r="H6272" s="174">
        <v>292992</v>
      </c>
      <c r="I6272" s="172" t="s">
        <v>16</v>
      </c>
      <c r="L6272" s="172">
        <v>2024</v>
      </c>
      <c r="M6272" s="172" t="s">
        <v>525</v>
      </c>
      <c r="N6272" s="172" t="s">
        <v>569</v>
      </c>
    </row>
    <row r="6273" spans="1:14" s="172" customFormat="1" x14ac:dyDescent="0.15">
      <c r="A6273" s="172" t="s">
        <v>521</v>
      </c>
      <c r="B6273" s="172" t="s">
        <v>647</v>
      </c>
      <c r="C6273" s="172" t="s">
        <v>535</v>
      </c>
      <c r="D6273" s="172" t="s">
        <v>525</v>
      </c>
      <c r="E6273" s="172" t="s">
        <v>531</v>
      </c>
      <c r="F6273" s="173">
        <v>45671</v>
      </c>
      <c r="G6273" s="172" t="s">
        <v>650</v>
      </c>
      <c r="H6273" s="174">
        <v>106891</v>
      </c>
      <c r="I6273" s="172" t="s">
        <v>16</v>
      </c>
      <c r="L6273" s="172">
        <v>2024</v>
      </c>
      <c r="M6273" s="172" t="s">
        <v>525</v>
      </c>
      <c r="N6273" s="172" t="s">
        <v>569</v>
      </c>
    </row>
    <row r="6274" spans="1:14" s="172" customFormat="1" x14ac:dyDescent="0.15">
      <c r="A6274" s="172" t="s">
        <v>521</v>
      </c>
      <c r="B6274" s="172" t="s">
        <v>647</v>
      </c>
      <c r="C6274" s="172" t="s">
        <v>523</v>
      </c>
      <c r="D6274" s="172" t="s">
        <v>525</v>
      </c>
      <c r="E6274" s="172" t="s">
        <v>531</v>
      </c>
      <c r="F6274" s="173">
        <v>45671</v>
      </c>
      <c r="G6274" s="172" t="s">
        <v>650</v>
      </c>
      <c r="H6274" s="174">
        <v>1364370</v>
      </c>
      <c r="I6274" s="172" t="s">
        <v>16</v>
      </c>
      <c r="L6274" s="172">
        <v>2024</v>
      </c>
      <c r="M6274" s="172" t="s">
        <v>525</v>
      </c>
      <c r="N6274" s="172" t="s">
        <v>569</v>
      </c>
    </row>
    <row r="6275" spans="1:14" s="172" customFormat="1" x14ac:dyDescent="0.15">
      <c r="A6275" s="172" t="s">
        <v>521</v>
      </c>
      <c r="B6275" s="172" t="s">
        <v>647</v>
      </c>
      <c r="C6275" s="172" t="s">
        <v>523</v>
      </c>
      <c r="D6275" s="172" t="s">
        <v>525</v>
      </c>
      <c r="E6275" s="172" t="s">
        <v>525</v>
      </c>
      <c r="F6275" s="173">
        <v>45671</v>
      </c>
      <c r="G6275" s="172" t="s">
        <v>648</v>
      </c>
      <c r="H6275" s="174">
        <v>36436</v>
      </c>
      <c r="I6275" s="172" t="s">
        <v>16</v>
      </c>
      <c r="L6275" s="172">
        <v>2024</v>
      </c>
      <c r="M6275" s="172" t="s">
        <v>525</v>
      </c>
      <c r="N6275" s="172" t="s">
        <v>569</v>
      </c>
    </row>
    <row r="6276" spans="1:14" s="172" customFormat="1" x14ac:dyDescent="0.15">
      <c r="A6276" s="172" t="s">
        <v>521</v>
      </c>
      <c r="B6276" s="172" t="s">
        <v>647</v>
      </c>
      <c r="C6276" s="172" t="s">
        <v>523</v>
      </c>
      <c r="D6276" s="172" t="s">
        <v>525</v>
      </c>
      <c r="E6276" s="172" t="s">
        <v>525</v>
      </c>
      <c r="F6276" s="173">
        <v>45671</v>
      </c>
      <c r="G6276" s="172" t="s">
        <v>651</v>
      </c>
      <c r="H6276" s="174">
        <v>239250</v>
      </c>
      <c r="I6276" s="172" t="s">
        <v>16</v>
      </c>
      <c r="L6276" s="172">
        <v>2024</v>
      </c>
      <c r="M6276" s="172" t="s">
        <v>525</v>
      </c>
      <c r="N6276" s="172" t="s">
        <v>569</v>
      </c>
    </row>
    <row r="6277" spans="1:14" s="172" customFormat="1" x14ac:dyDescent="0.15">
      <c r="A6277" s="172" t="s">
        <v>521</v>
      </c>
      <c r="B6277" s="172" t="s">
        <v>647</v>
      </c>
      <c r="C6277" s="172" t="s">
        <v>523</v>
      </c>
      <c r="D6277" s="172" t="s">
        <v>525</v>
      </c>
      <c r="E6277" s="172" t="s">
        <v>531</v>
      </c>
      <c r="F6277" s="173">
        <v>45671</v>
      </c>
      <c r="G6277" s="172" t="s">
        <v>651</v>
      </c>
      <c r="H6277" s="174">
        <v>312682</v>
      </c>
      <c r="I6277" s="172" t="s">
        <v>16</v>
      </c>
      <c r="L6277" s="172">
        <v>2024</v>
      </c>
      <c r="M6277" s="172" t="s">
        <v>525</v>
      </c>
      <c r="N6277" s="172" t="s">
        <v>569</v>
      </c>
    </row>
    <row r="6278" spans="1:14" s="172" customFormat="1" x14ac:dyDescent="0.15">
      <c r="A6278" s="172" t="s">
        <v>521</v>
      </c>
      <c r="B6278" s="172" t="s">
        <v>647</v>
      </c>
      <c r="C6278" s="172" t="s">
        <v>523</v>
      </c>
      <c r="D6278" s="172" t="s">
        <v>525</v>
      </c>
      <c r="E6278" s="172" t="s">
        <v>525</v>
      </c>
      <c r="F6278" s="173">
        <v>45671</v>
      </c>
      <c r="G6278" s="172" t="s">
        <v>649</v>
      </c>
      <c r="H6278" s="174">
        <v>3400529</v>
      </c>
      <c r="I6278" s="172" t="s">
        <v>16</v>
      </c>
      <c r="L6278" s="172">
        <v>2024</v>
      </c>
      <c r="M6278" s="172" t="s">
        <v>525</v>
      </c>
      <c r="N6278" s="172" t="s">
        <v>569</v>
      </c>
    </row>
    <row r="6279" spans="1:14" s="172" customFormat="1" x14ac:dyDescent="0.15">
      <c r="A6279" s="172" t="s">
        <v>521</v>
      </c>
      <c r="B6279" s="172" t="s">
        <v>647</v>
      </c>
      <c r="C6279" s="172" t="s">
        <v>523</v>
      </c>
      <c r="D6279" s="172" t="s">
        <v>525</v>
      </c>
      <c r="E6279" s="172" t="s">
        <v>525</v>
      </c>
      <c r="F6279" s="173">
        <v>45670</v>
      </c>
      <c r="G6279" s="172" t="s">
        <v>650</v>
      </c>
      <c r="H6279" s="174">
        <v>120725</v>
      </c>
      <c r="I6279" s="172" t="s">
        <v>16</v>
      </c>
      <c r="L6279" s="172">
        <v>2024</v>
      </c>
      <c r="M6279" s="172" t="s">
        <v>525</v>
      </c>
      <c r="N6279" s="172" t="s">
        <v>569</v>
      </c>
    </row>
    <row r="6280" spans="1:14" s="172" customFormat="1" x14ac:dyDescent="0.15">
      <c r="A6280" s="172" t="s">
        <v>521</v>
      </c>
      <c r="B6280" s="172" t="s">
        <v>647</v>
      </c>
      <c r="C6280" s="172" t="s">
        <v>523</v>
      </c>
      <c r="D6280" s="172" t="s">
        <v>525</v>
      </c>
      <c r="E6280" s="172" t="s">
        <v>519</v>
      </c>
      <c r="F6280" s="173">
        <v>45670</v>
      </c>
      <c r="G6280" s="172" t="s">
        <v>650</v>
      </c>
      <c r="H6280" s="174">
        <v>370179</v>
      </c>
      <c r="I6280" s="172" t="s">
        <v>16</v>
      </c>
      <c r="L6280" s="172">
        <v>2024</v>
      </c>
      <c r="M6280" s="172" t="s">
        <v>525</v>
      </c>
      <c r="N6280" s="172" t="s">
        <v>569</v>
      </c>
    </row>
    <row r="6281" spans="1:14" s="172" customFormat="1" x14ac:dyDescent="0.15">
      <c r="A6281" s="172" t="s">
        <v>521</v>
      </c>
      <c r="B6281" s="172" t="s">
        <v>647</v>
      </c>
      <c r="C6281" s="172" t="s">
        <v>523</v>
      </c>
      <c r="D6281" s="172" t="s">
        <v>525</v>
      </c>
      <c r="E6281" s="172" t="s">
        <v>531</v>
      </c>
      <c r="F6281" s="173">
        <v>45670</v>
      </c>
      <c r="G6281" s="172" t="s">
        <v>650</v>
      </c>
      <c r="H6281" s="174">
        <v>3132001</v>
      </c>
      <c r="I6281" s="172" t="s">
        <v>16</v>
      </c>
      <c r="L6281" s="172">
        <v>2024</v>
      </c>
      <c r="M6281" s="172" t="s">
        <v>525</v>
      </c>
      <c r="N6281" s="172" t="s">
        <v>569</v>
      </c>
    </row>
    <row r="6282" spans="1:14" s="172" customFormat="1" x14ac:dyDescent="0.15">
      <c r="A6282" s="172" t="s">
        <v>521</v>
      </c>
      <c r="B6282" s="172" t="s">
        <v>647</v>
      </c>
      <c r="C6282" s="172" t="s">
        <v>523</v>
      </c>
      <c r="D6282" s="172" t="s">
        <v>525</v>
      </c>
      <c r="E6282" s="172" t="s">
        <v>525</v>
      </c>
      <c r="F6282" s="173">
        <v>45670</v>
      </c>
      <c r="G6282" s="172" t="s">
        <v>648</v>
      </c>
      <c r="H6282" s="174">
        <v>62047</v>
      </c>
      <c r="I6282" s="172" t="s">
        <v>16</v>
      </c>
      <c r="L6282" s="172">
        <v>2024</v>
      </c>
      <c r="M6282" s="172" t="s">
        <v>525</v>
      </c>
      <c r="N6282" s="172" t="s">
        <v>569</v>
      </c>
    </row>
    <row r="6283" spans="1:14" s="172" customFormat="1" x14ac:dyDescent="0.15">
      <c r="A6283" s="172" t="s">
        <v>521</v>
      </c>
      <c r="B6283" s="172" t="s">
        <v>647</v>
      </c>
      <c r="C6283" s="172" t="s">
        <v>523</v>
      </c>
      <c r="D6283" s="172" t="s">
        <v>525</v>
      </c>
      <c r="E6283" s="172" t="s">
        <v>531</v>
      </c>
      <c r="F6283" s="173">
        <v>45670</v>
      </c>
      <c r="G6283" s="172" t="s">
        <v>648</v>
      </c>
      <c r="H6283" s="174">
        <v>2112</v>
      </c>
      <c r="I6283" s="172" t="s">
        <v>16</v>
      </c>
      <c r="L6283" s="172">
        <v>2024</v>
      </c>
      <c r="M6283" s="172" t="s">
        <v>525</v>
      </c>
      <c r="N6283" s="172" t="s">
        <v>569</v>
      </c>
    </row>
    <row r="6284" spans="1:14" s="172" customFormat="1" x14ac:dyDescent="0.15">
      <c r="A6284" s="172" t="s">
        <v>521</v>
      </c>
      <c r="B6284" s="172" t="s">
        <v>647</v>
      </c>
      <c r="C6284" s="172" t="s">
        <v>523</v>
      </c>
      <c r="D6284" s="172" t="s">
        <v>525</v>
      </c>
      <c r="E6284" s="172" t="s">
        <v>525</v>
      </c>
      <c r="F6284" s="173">
        <v>45670</v>
      </c>
      <c r="G6284" s="172" t="s">
        <v>651</v>
      </c>
      <c r="H6284" s="174">
        <v>87318</v>
      </c>
      <c r="I6284" s="172" t="s">
        <v>16</v>
      </c>
      <c r="L6284" s="172">
        <v>2024</v>
      </c>
      <c r="M6284" s="172" t="s">
        <v>525</v>
      </c>
      <c r="N6284" s="172" t="s">
        <v>569</v>
      </c>
    </row>
    <row r="6285" spans="1:14" s="172" customFormat="1" x14ac:dyDescent="0.15">
      <c r="A6285" s="172" t="s">
        <v>521</v>
      </c>
      <c r="B6285" s="172" t="s">
        <v>647</v>
      </c>
      <c r="C6285" s="172" t="s">
        <v>523</v>
      </c>
      <c r="D6285" s="172" t="s">
        <v>525</v>
      </c>
      <c r="E6285" s="172" t="s">
        <v>531</v>
      </c>
      <c r="F6285" s="173">
        <v>45670</v>
      </c>
      <c r="G6285" s="172" t="s">
        <v>651</v>
      </c>
      <c r="H6285" s="174">
        <v>340243</v>
      </c>
      <c r="I6285" s="172" t="s">
        <v>16</v>
      </c>
      <c r="L6285" s="172">
        <v>2024</v>
      </c>
      <c r="M6285" s="172" t="s">
        <v>525</v>
      </c>
      <c r="N6285" s="172" t="s">
        <v>569</v>
      </c>
    </row>
    <row r="6286" spans="1:14" s="172" customFormat="1" x14ac:dyDescent="0.15">
      <c r="A6286" s="172" t="s">
        <v>521</v>
      </c>
      <c r="B6286" s="172" t="s">
        <v>647</v>
      </c>
      <c r="C6286" s="172" t="s">
        <v>523</v>
      </c>
      <c r="D6286" s="172" t="s">
        <v>525</v>
      </c>
      <c r="E6286" s="172" t="s">
        <v>525</v>
      </c>
      <c r="F6286" s="173">
        <v>45670</v>
      </c>
      <c r="G6286" s="172" t="s">
        <v>649</v>
      </c>
      <c r="H6286" s="174">
        <v>1009226</v>
      </c>
      <c r="I6286" s="172" t="s">
        <v>16</v>
      </c>
      <c r="L6286" s="172">
        <v>2024</v>
      </c>
      <c r="M6286" s="172" t="s">
        <v>525</v>
      </c>
      <c r="N6286" s="172" t="s">
        <v>569</v>
      </c>
    </row>
    <row r="6287" spans="1:14" s="172" customFormat="1" x14ac:dyDescent="0.15">
      <c r="A6287" s="172" t="s">
        <v>521</v>
      </c>
      <c r="B6287" s="172" t="s">
        <v>647</v>
      </c>
      <c r="C6287" s="172" t="s">
        <v>523</v>
      </c>
      <c r="D6287" s="172" t="s">
        <v>525</v>
      </c>
      <c r="E6287" s="172" t="s">
        <v>531</v>
      </c>
      <c r="F6287" s="173">
        <v>45670</v>
      </c>
      <c r="G6287" s="172" t="s">
        <v>649</v>
      </c>
      <c r="H6287" s="174">
        <v>2046055</v>
      </c>
      <c r="I6287" s="172" t="s">
        <v>16</v>
      </c>
      <c r="L6287" s="172">
        <v>2024</v>
      </c>
      <c r="M6287" s="172" t="s">
        <v>525</v>
      </c>
      <c r="N6287" s="172" t="s">
        <v>569</v>
      </c>
    </row>
    <row r="6288" spans="1:14" s="172" customFormat="1" x14ac:dyDescent="0.15">
      <c r="A6288" s="172" t="s">
        <v>521</v>
      </c>
      <c r="B6288" s="172" t="s">
        <v>647</v>
      </c>
      <c r="C6288" s="172" t="s">
        <v>523</v>
      </c>
      <c r="D6288" s="172" t="s">
        <v>525</v>
      </c>
      <c r="E6288" s="172" t="s">
        <v>531</v>
      </c>
      <c r="F6288" s="173">
        <v>45670</v>
      </c>
      <c r="G6288" s="172" t="s">
        <v>652</v>
      </c>
      <c r="H6288" s="174">
        <v>352946</v>
      </c>
      <c r="I6288" s="172" t="s">
        <v>16</v>
      </c>
      <c r="L6288" s="172">
        <v>2024</v>
      </c>
      <c r="M6288" s="172" t="s">
        <v>525</v>
      </c>
      <c r="N6288" s="172" t="s">
        <v>569</v>
      </c>
    </row>
    <row r="6289" spans="1:14" s="172" customFormat="1" x14ac:dyDescent="0.15">
      <c r="A6289" s="172" t="s">
        <v>521</v>
      </c>
      <c r="B6289" s="172" t="s">
        <v>617</v>
      </c>
      <c r="C6289" s="172" t="s">
        <v>523</v>
      </c>
      <c r="D6289" s="172" t="s">
        <v>525</v>
      </c>
      <c r="E6289" s="172" t="s">
        <v>519</v>
      </c>
      <c r="F6289" s="173">
        <v>45670</v>
      </c>
      <c r="G6289" s="172" t="s">
        <v>587</v>
      </c>
      <c r="H6289" s="174">
        <v>107250</v>
      </c>
      <c r="I6289" s="172" t="s">
        <v>22</v>
      </c>
      <c r="L6289" s="172">
        <v>2024</v>
      </c>
      <c r="M6289" s="172" t="s">
        <v>525</v>
      </c>
      <c r="N6289" s="172" t="s">
        <v>569</v>
      </c>
    </row>
    <row r="6290" spans="1:14" s="172" customFormat="1" x14ac:dyDescent="0.15">
      <c r="A6290" s="172" t="s">
        <v>521</v>
      </c>
      <c r="B6290" s="172" t="s">
        <v>617</v>
      </c>
      <c r="C6290" s="172" t="s">
        <v>523</v>
      </c>
      <c r="D6290" s="172" t="s">
        <v>525</v>
      </c>
      <c r="E6290" s="172" t="s">
        <v>531</v>
      </c>
      <c r="F6290" s="173">
        <v>45670</v>
      </c>
      <c r="G6290" s="172" t="s">
        <v>587</v>
      </c>
      <c r="H6290" s="174">
        <v>82964</v>
      </c>
      <c r="I6290" s="172" t="s">
        <v>22</v>
      </c>
      <c r="L6290" s="172">
        <v>2024</v>
      </c>
      <c r="M6290" s="172" t="s">
        <v>525</v>
      </c>
      <c r="N6290" s="172" t="s">
        <v>569</v>
      </c>
    </row>
    <row r="6291" spans="1:14" s="172" customFormat="1" x14ac:dyDescent="0.15">
      <c r="A6291" s="172" t="s">
        <v>521</v>
      </c>
      <c r="B6291" s="172" t="s">
        <v>617</v>
      </c>
      <c r="C6291" s="172" t="s">
        <v>523</v>
      </c>
      <c r="D6291" s="172" t="s">
        <v>525</v>
      </c>
      <c r="E6291" s="172" t="s">
        <v>525</v>
      </c>
      <c r="F6291" s="173">
        <v>45670</v>
      </c>
      <c r="G6291" s="172" t="s">
        <v>589</v>
      </c>
      <c r="H6291" s="174">
        <v>371008</v>
      </c>
      <c r="I6291" s="172" t="s">
        <v>22</v>
      </c>
      <c r="L6291" s="172">
        <v>2024</v>
      </c>
      <c r="M6291" s="172" t="s">
        <v>525</v>
      </c>
      <c r="N6291" s="172" t="s">
        <v>569</v>
      </c>
    </row>
    <row r="6292" spans="1:14" s="172" customFormat="1" x14ac:dyDescent="0.15">
      <c r="A6292" s="172" t="s">
        <v>521</v>
      </c>
      <c r="B6292" s="172" t="s">
        <v>617</v>
      </c>
      <c r="C6292" s="172" t="s">
        <v>523</v>
      </c>
      <c r="D6292" s="172" t="s">
        <v>525</v>
      </c>
      <c r="E6292" s="172" t="s">
        <v>519</v>
      </c>
      <c r="F6292" s="173">
        <v>45670</v>
      </c>
      <c r="G6292" s="172" t="s">
        <v>589</v>
      </c>
      <c r="H6292" s="174">
        <v>3074500</v>
      </c>
      <c r="I6292" s="172" t="s">
        <v>22</v>
      </c>
      <c r="L6292" s="172">
        <v>2024</v>
      </c>
      <c r="M6292" s="172" t="s">
        <v>525</v>
      </c>
      <c r="N6292" s="172" t="s">
        <v>569</v>
      </c>
    </row>
    <row r="6293" spans="1:14" s="172" customFormat="1" x14ac:dyDescent="0.15">
      <c r="A6293" s="172" t="s">
        <v>521</v>
      </c>
      <c r="B6293" s="172" t="s">
        <v>617</v>
      </c>
      <c r="C6293" s="172" t="s">
        <v>523</v>
      </c>
      <c r="D6293" s="172" t="s">
        <v>525</v>
      </c>
      <c r="E6293" s="172" t="s">
        <v>531</v>
      </c>
      <c r="F6293" s="173">
        <v>45670</v>
      </c>
      <c r="G6293" s="172" t="s">
        <v>589</v>
      </c>
      <c r="H6293" s="174">
        <v>1430000</v>
      </c>
      <c r="I6293" s="172" t="s">
        <v>22</v>
      </c>
      <c r="L6293" s="172">
        <v>2024</v>
      </c>
      <c r="M6293" s="172" t="s">
        <v>525</v>
      </c>
      <c r="N6293" s="172" t="s">
        <v>569</v>
      </c>
    </row>
    <row r="6294" spans="1:14" s="172" customFormat="1" x14ac:dyDescent="0.15">
      <c r="A6294" s="172" t="s">
        <v>521</v>
      </c>
      <c r="B6294" s="172" t="s">
        <v>617</v>
      </c>
      <c r="C6294" s="172" t="s">
        <v>523</v>
      </c>
      <c r="D6294" s="172" t="s">
        <v>525</v>
      </c>
      <c r="E6294" s="172" t="s">
        <v>525</v>
      </c>
      <c r="F6294" s="173">
        <v>45670</v>
      </c>
      <c r="G6294" s="172" t="s">
        <v>23</v>
      </c>
      <c r="H6294" s="174">
        <v>135903</v>
      </c>
      <c r="I6294" s="172" t="s">
        <v>22</v>
      </c>
      <c r="L6294" s="172">
        <v>2024</v>
      </c>
      <c r="M6294" s="172" t="s">
        <v>525</v>
      </c>
      <c r="N6294" s="172" t="s">
        <v>569</v>
      </c>
    </row>
    <row r="6295" spans="1:14" s="172" customFormat="1" x14ac:dyDescent="0.15">
      <c r="A6295" s="172" t="s">
        <v>521</v>
      </c>
      <c r="B6295" s="172" t="s">
        <v>617</v>
      </c>
      <c r="C6295" s="172" t="s">
        <v>523</v>
      </c>
      <c r="D6295" s="172" t="s">
        <v>525</v>
      </c>
      <c r="E6295" s="172" t="s">
        <v>531</v>
      </c>
      <c r="F6295" s="173">
        <v>45670</v>
      </c>
      <c r="G6295" s="172" t="s">
        <v>23</v>
      </c>
      <c r="H6295" s="174">
        <v>3503476</v>
      </c>
      <c r="I6295" s="172" t="s">
        <v>22</v>
      </c>
      <c r="L6295" s="172">
        <v>2024</v>
      </c>
      <c r="M6295" s="172" t="s">
        <v>525</v>
      </c>
      <c r="N6295" s="172" t="s">
        <v>569</v>
      </c>
    </row>
    <row r="6296" spans="1:14" s="172" customFormat="1" x14ac:dyDescent="0.15">
      <c r="A6296" s="172" t="s">
        <v>521</v>
      </c>
      <c r="B6296" s="172" t="s">
        <v>603</v>
      </c>
      <c r="C6296" s="172" t="s">
        <v>523</v>
      </c>
      <c r="D6296" s="172" t="s">
        <v>525</v>
      </c>
      <c r="E6296" s="172" t="s">
        <v>525</v>
      </c>
      <c r="F6296" s="173">
        <v>45667</v>
      </c>
      <c r="G6296" s="172" t="s">
        <v>604</v>
      </c>
      <c r="H6296" s="174">
        <v>4490</v>
      </c>
      <c r="I6296" s="172" t="s">
        <v>22</v>
      </c>
      <c r="L6296" s="172">
        <v>2024</v>
      </c>
      <c r="M6296" s="172" t="s">
        <v>525</v>
      </c>
      <c r="N6296" s="172" t="s">
        <v>569</v>
      </c>
    </row>
    <row r="6297" spans="1:14" s="172" customFormat="1" x14ac:dyDescent="0.15">
      <c r="A6297" s="172" t="s">
        <v>521</v>
      </c>
      <c r="B6297" s="172" t="s">
        <v>617</v>
      </c>
      <c r="C6297" s="172" t="s">
        <v>523</v>
      </c>
      <c r="D6297" s="172" t="s">
        <v>525</v>
      </c>
      <c r="E6297" s="172" t="s">
        <v>531</v>
      </c>
      <c r="F6297" s="173">
        <v>45667</v>
      </c>
      <c r="G6297" s="172" t="s">
        <v>23</v>
      </c>
      <c r="H6297" s="174">
        <v>44000</v>
      </c>
      <c r="I6297" s="172" t="s">
        <v>22</v>
      </c>
      <c r="L6297" s="172">
        <v>2024</v>
      </c>
      <c r="M6297" s="172" t="s">
        <v>525</v>
      </c>
      <c r="N6297" s="172" t="s">
        <v>569</v>
      </c>
    </row>
    <row r="6298" spans="1:14" s="172" customFormat="1" x14ac:dyDescent="0.15">
      <c r="A6298" s="172" t="s">
        <v>521</v>
      </c>
      <c r="B6298" s="172" t="s">
        <v>617</v>
      </c>
      <c r="C6298" s="172" t="s">
        <v>523</v>
      </c>
      <c r="D6298" s="172" t="s">
        <v>525</v>
      </c>
      <c r="E6298" s="172" t="s">
        <v>525</v>
      </c>
      <c r="F6298" s="173">
        <v>45667</v>
      </c>
      <c r="G6298" s="172" t="s">
        <v>621</v>
      </c>
      <c r="H6298" s="174">
        <v>340318</v>
      </c>
      <c r="I6298" s="172" t="s">
        <v>22</v>
      </c>
      <c r="L6298" s="172">
        <v>2024</v>
      </c>
      <c r="M6298" s="172" t="s">
        <v>525</v>
      </c>
      <c r="N6298" s="172" t="s">
        <v>569</v>
      </c>
    </row>
    <row r="6299" spans="1:14" s="172" customFormat="1" x14ac:dyDescent="0.15">
      <c r="A6299" s="172" t="s">
        <v>521</v>
      </c>
      <c r="B6299" s="172" t="s">
        <v>617</v>
      </c>
      <c r="C6299" s="172" t="s">
        <v>523</v>
      </c>
      <c r="D6299" s="172" t="s">
        <v>525</v>
      </c>
      <c r="E6299" s="172" t="s">
        <v>531</v>
      </c>
      <c r="F6299" s="173">
        <v>45667</v>
      </c>
      <c r="G6299" s="172" t="s">
        <v>621</v>
      </c>
      <c r="H6299" s="174">
        <v>168696</v>
      </c>
      <c r="I6299" s="172" t="s">
        <v>22</v>
      </c>
      <c r="L6299" s="172">
        <v>2024</v>
      </c>
      <c r="M6299" s="172" t="s">
        <v>525</v>
      </c>
      <c r="N6299" s="172" t="s">
        <v>569</v>
      </c>
    </row>
    <row r="6300" spans="1:14" s="172" customFormat="1" x14ac:dyDescent="0.15">
      <c r="A6300" s="172" t="s">
        <v>521</v>
      </c>
      <c r="B6300" s="172" t="s">
        <v>647</v>
      </c>
      <c r="C6300" s="172" t="s">
        <v>523</v>
      </c>
      <c r="D6300" s="172" t="s">
        <v>525</v>
      </c>
      <c r="E6300" s="172" t="s">
        <v>525</v>
      </c>
      <c r="F6300" s="173">
        <v>45667</v>
      </c>
      <c r="G6300" s="172" t="s">
        <v>650</v>
      </c>
      <c r="H6300" s="174">
        <v>333535</v>
      </c>
      <c r="I6300" s="172" t="s">
        <v>16</v>
      </c>
      <c r="L6300" s="172">
        <v>2024</v>
      </c>
      <c r="M6300" s="172" t="s">
        <v>525</v>
      </c>
      <c r="N6300" s="172" t="s">
        <v>569</v>
      </c>
    </row>
    <row r="6301" spans="1:14" s="172" customFormat="1" x14ac:dyDescent="0.15">
      <c r="A6301" s="172" t="s">
        <v>521</v>
      </c>
      <c r="B6301" s="172" t="s">
        <v>647</v>
      </c>
      <c r="C6301" s="172" t="s">
        <v>523</v>
      </c>
      <c r="D6301" s="172" t="s">
        <v>525</v>
      </c>
      <c r="E6301" s="172" t="s">
        <v>519</v>
      </c>
      <c r="F6301" s="173">
        <v>45667</v>
      </c>
      <c r="G6301" s="172" t="s">
        <v>650</v>
      </c>
      <c r="H6301" s="174">
        <v>569131</v>
      </c>
      <c r="I6301" s="172" t="s">
        <v>16</v>
      </c>
      <c r="L6301" s="172">
        <v>2024</v>
      </c>
      <c r="M6301" s="172" t="s">
        <v>525</v>
      </c>
      <c r="N6301" s="172" t="s">
        <v>569</v>
      </c>
    </row>
    <row r="6302" spans="1:14" s="172" customFormat="1" x14ac:dyDescent="0.15">
      <c r="A6302" s="172" t="s">
        <v>521</v>
      </c>
      <c r="B6302" s="172" t="s">
        <v>647</v>
      </c>
      <c r="C6302" s="172" t="s">
        <v>535</v>
      </c>
      <c r="D6302" s="172" t="s">
        <v>525</v>
      </c>
      <c r="E6302" s="172" t="s">
        <v>531</v>
      </c>
      <c r="F6302" s="173">
        <v>45667</v>
      </c>
      <c r="G6302" s="172" t="s">
        <v>650</v>
      </c>
      <c r="H6302" s="174">
        <v>173426</v>
      </c>
      <c r="I6302" s="172" t="s">
        <v>16</v>
      </c>
      <c r="L6302" s="172">
        <v>2024</v>
      </c>
      <c r="M6302" s="172" t="s">
        <v>525</v>
      </c>
      <c r="N6302" s="172" t="s">
        <v>569</v>
      </c>
    </row>
    <row r="6303" spans="1:14" s="172" customFormat="1" x14ac:dyDescent="0.15">
      <c r="A6303" s="172" t="s">
        <v>521</v>
      </c>
      <c r="B6303" s="172" t="s">
        <v>647</v>
      </c>
      <c r="C6303" s="172" t="s">
        <v>523</v>
      </c>
      <c r="D6303" s="172" t="s">
        <v>525</v>
      </c>
      <c r="E6303" s="172" t="s">
        <v>531</v>
      </c>
      <c r="F6303" s="173">
        <v>45667</v>
      </c>
      <c r="G6303" s="172" t="s">
        <v>650</v>
      </c>
      <c r="H6303" s="174">
        <v>951799</v>
      </c>
      <c r="I6303" s="172" t="s">
        <v>16</v>
      </c>
      <c r="L6303" s="172">
        <v>2024</v>
      </c>
      <c r="M6303" s="172" t="s">
        <v>525</v>
      </c>
      <c r="N6303" s="172" t="s">
        <v>569</v>
      </c>
    </row>
    <row r="6304" spans="1:14" s="172" customFormat="1" x14ac:dyDescent="0.15">
      <c r="A6304" s="172" t="s">
        <v>521</v>
      </c>
      <c r="B6304" s="172" t="s">
        <v>647</v>
      </c>
      <c r="C6304" s="172" t="s">
        <v>523</v>
      </c>
      <c r="D6304" s="172" t="s">
        <v>525</v>
      </c>
      <c r="E6304" s="172" t="s">
        <v>525</v>
      </c>
      <c r="F6304" s="173">
        <v>45667</v>
      </c>
      <c r="G6304" s="172" t="s">
        <v>648</v>
      </c>
      <c r="H6304" s="174">
        <v>15770</v>
      </c>
      <c r="I6304" s="172" t="s">
        <v>16</v>
      </c>
      <c r="L6304" s="172">
        <v>2024</v>
      </c>
      <c r="M6304" s="172" t="s">
        <v>525</v>
      </c>
      <c r="N6304" s="172" t="s">
        <v>569</v>
      </c>
    </row>
    <row r="6305" spans="1:14" s="172" customFormat="1" x14ac:dyDescent="0.15">
      <c r="A6305" s="172" t="s">
        <v>521</v>
      </c>
      <c r="B6305" s="172" t="s">
        <v>647</v>
      </c>
      <c r="C6305" s="172" t="s">
        <v>523</v>
      </c>
      <c r="D6305" s="172" t="s">
        <v>525</v>
      </c>
      <c r="E6305" s="172" t="s">
        <v>525</v>
      </c>
      <c r="F6305" s="173">
        <v>45667</v>
      </c>
      <c r="G6305" s="172" t="s">
        <v>651</v>
      </c>
      <c r="H6305" s="174">
        <v>220264</v>
      </c>
      <c r="I6305" s="172" t="s">
        <v>16</v>
      </c>
      <c r="L6305" s="172">
        <v>2024</v>
      </c>
      <c r="M6305" s="172" t="s">
        <v>525</v>
      </c>
      <c r="N6305" s="172" t="s">
        <v>569</v>
      </c>
    </row>
    <row r="6306" spans="1:14" s="172" customFormat="1" x14ac:dyDescent="0.15">
      <c r="A6306" s="172" t="s">
        <v>521</v>
      </c>
      <c r="B6306" s="172" t="s">
        <v>647</v>
      </c>
      <c r="C6306" s="172" t="s">
        <v>523</v>
      </c>
      <c r="D6306" s="172" t="s">
        <v>525</v>
      </c>
      <c r="E6306" s="172" t="s">
        <v>531</v>
      </c>
      <c r="F6306" s="173">
        <v>45667</v>
      </c>
      <c r="G6306" s="172" t="s">
        <v>651</v>
      </c>
      <c r="H6306" s="174">
        <v>43560</v>
      </c>
      <c r="I6306" s="172" t="s">
        <v>16</v>
      </c>
      <c r="L6306" s="172">
        <v>2024</v>
      </c>
      <c r="M6306" s="172" t="s">
        <v>525</v>
      </c>
      <c r="N6306" s="172" t="s">
        <v>569</v>
      </c>
    </row>
    <row r="6307" spans="1:14" s="172" customFormat="1" x14ac:dyDescent="0.15">
      <c r="A6307" s="172" t="s">
        <v>521</v>
      </c>
      <c r="B6307" s="172" t="s">
        <v>647</v>
      </c>
      <c r="C6307" s="172" t="s">
        <v>523</v>
      </c>
      <c r="D6307" s="172" t="s">
        <v>525</v>
      </c>
      <c r="E6307" s="172" t="s">
        <v>525</v>
      </c>
      <c r="F6307" s="173">
        <v>45667</v>
      </c>
      <c r="G6307" s="172" t="s">
        <v>649</v>
      </c>
      <c r="H6307" s="174">
        <v>2883976</v>
      </c>
      <c r="I6307" s="172" t="s">
        <v>16</v>
      </c>
      <c r="L6307" s="172">
        <v>2024</v>
      </c>
      <c r="M6307" s="172" t="s">
        <v>525</v>
      </c>
      <c r="N6307" s="172" t="s">
        <v>569</v>
      </c>
    </row>
    <row r="6308" spans="1:14" s="172" customFormat="1" x14ac:dyDescent="0.15">
      <c r="A6308" s="172" t="s">
        <v>521</v>
      </c>
      <c r="B6308" s="172" t="s">
        <v>617</v>
      </c>
      <c r="C6308" s="172" t="s">
        <v>523</v>
      </c>
      <c r="D6308" s="172" t="s">
        <v>525</v>
      </c>
      <c r="E6308" s="172" t="s">
        <v>531</v>
      </c>
      <c r="F6308" s="173">
        <v>45667</v>
      </c>
      <c r="G6308" s="172" t="s">
        <v>587</v>
      </c>
      <c r="H6308" s="174">
        <v>396000</v>
      </c>
      <c r="I6308" s="172" t="s">
        <v>22</v>
      </c>
      <c r="L6308" s="172">
        <v>2024</v>
      </c>
      <c r="M6308" s="172" t="s">
        <v>525</v>
      </c>
      <c r="N6308" s="172" t="s">
        <v>569</v>
      </c>
    </row>
    <row r="6309" spans="1:14" s="172" customFormat="1" x14ac:dyDescent="0.15">
      <c r="A6309" s="172" t="s">
        <v>521</v>
      </c>
      <c r="B6309" s="172" t="s">
        <v>617</v>
      </c>
      <c r="C6309" s="172" t="s">
        <v>523</v>
      </c>
      <c r="D6309" s="172" t="s">
        <v>525</v>
      </c>
      <c r="E6309" s="172" t="s">
        <v>525</v>
      </c>
      <c r="F6309" s="173">
        <v>45667</v>
      </c>
      <c r="G6309" s="172" t="s">
        <v>568</v>
      </c>
      <c r="H6309" s="174">
        <v>271082</v>
      </c>
      <c r="I6309" s="172" t="s">
        <v>22</v>
      </c>
      <c r="L6309" s="172">
        <v>2024</v>
      </c>
      <c r="M6309" s="172" t="s">
        <v>525</v>
      </c>
      <c r="N6309" s="172" t="s">
        <v>569</v>
      </c>
    </row>
    <row r="6310" spans="1:14" s="172" customFormat="1" x14ac:dyDescent="0.15">
      <c r="A6310" s="172" t="s">
        <v>521</v>
      </c>
      <c r="B6310" s="172" t="s">
        <v>617</v>
      </c>
      <c r="C6310" s="172" t="s">
        <v>523</v>
      </c>
      <c r="D6310" s="172" t="s">
        <v>525</v>
      </c>
      <c r="E6310" s="172" t="s">
        <v>525</v>
      </c>
      <c r="F6310" s="173">
        <v>45667</v>
      </c>
      <c r="G6310" s="172" t="s">
        <v>589</v>
      </c>
      <c r="H6310" s="174">
        <v>41072</v>
      </c>
      <c r="I6310" s="172" t="s">
        <v>22</v>
      </c>
      <c r="L6310" s="172">
        <v>2024</v>
      </c>
      <c r="M6310" s="172" t="s">
        <v>525</v>
      </c>
      <c r="N6310" s="172" t="s">
        <v>569</v>
      </c>
    </row>
    <row r="6311" spans="1:14" s="172" customFormat="1" x14ac:dyDescent="0.15">
      <c r="A6311" s="172" t="s">
        <v>521</v>
      </c>
      <c r="B6311" s="172" t="s">
        <v>617</v>
      </c>
      <c r="C6311" s="172" t="s">
        <v>523</v>
      </c>
      <c r="D6311" s="172" t="s">
        <v>525</v>
      </c>
      <c r="E6311" s="172" t="s">
        <v>525</v>
      </c>
      <c r="F6311" s="173">
        <v>45666</v>
      </c>
      <c r="G6311" s="172" t="s">
        <v>568</v>
      </c>
      <c r="H6311" s="174">
        <v>954021</v>
      </c>
      <c r="I6311" s="172" t="s">
        <v>22</v>
      </c>
      <c r="L6311" s="172">
        <v>2024</v>
      </c>
      <c r="M6311" s="172" t="s">
        <v>525</v>
      </c>
      <c r="N6311" s="172" t="s">
        <v>569</v>
      </c>
    </row>
    <row r="6312" spans="1:14" s="172" customFormat="1" x14ac:dyDescent="0.15">
      <c r="A6312" s="172" t="s">
        <v>521</v>
      </c>
      <c r="B6312" s="172" t="s">
        <v>617</v>
      </c>
      <c r="C6312" s="172" t="s">
        <v>523</v>
      </c>
      <c r="D6312" s="172" t="s">
        <v>525</v>
      </c>
      <c r="E6312" s="172" t="s">
        <v>531</v>
      </c>
      <c r="F6312" s="173">
        <v>45666</v>
      </c>
      <c r="G6312" s="172" t="s">
        <v>589</v>
      </c>
      <c r="H6312" s="174">
        <v>368993</v>
      </c>
      <c r="I6312" s="172" t="s">
        <v>22</v>
      </c>
      <c r="L6312" s="172">
        <v>2024</v>
      </c>
      <c r="M6312" s="172" t="s">
        <v>525</v>
      </c>
      <c r="N6312" s="172" t="s">
        <v>569</v>
      </c>
    </row>
    <row r="6313" spans="1:14" s="172" customFormat="1" x14ac:dyDescent="0.15">
      <c r="A6313" s="172" t="s">
        <v>521</v>
      </c>
      <c r="B6313" s="172" t="s">
        <v>603</v>
      </c>
      <c r="C6313" s="172" t="s">
        <v>523</v>
      </c>
      <c r="D6313" s="172" t="s">
        <v>525</v>
      </c>
      <c r="E6313" s="172" t="s">
        <v>525</v>
      </c>
      <c r="F6313" s="173">
        <v>45666</v>
      </c>
      <c r="G6313" s="172" t="s">
        <v>604</v>
      </c>
      <c r="H6313" s="174">
        <v>11114</v>
      </c>
      <c r="I6313" s="172" t="s">
        <v>22</v>
      </c>
      <c r="L6313" s="172">
        <v>2024</v>
      </c>
      <c r="M6313" s="172" t="s">
        <v>525</v>
      </c>
      <c r="N6313" s="172" t="s">
        <v>569</v>
      </c>
    </row>
    <row r="6314" spans="1:14" s="172" customFormat="1" x14ac:dyDescent="0.15">
      <c r="A6314" s="172" t="s">
        <v>521</v>
      </c>
      <c r="B6314" s="172" t="s">
        <v>617</v>
      </c>
      <c r="C6314" s="172" t="s">
        <v>523</v>
      </c>
      <c r="D6314" s="172" t="s">
        <v>525</v>
      </c>
      <c r="E6314" s="172" t="s">
        <v>531</v>
      </c>
      <c r="F6314" s="173">
        <v>45666</v>
      </c>
      <c r="G6314" s="172" t="s">
        <v>23</v>
      </c>
      <c r="H6314" s="174">
        <v>42174</v>
      </c>
      <c r="I6314" s="172" t="s">
        <v>22</v>
      </c>
      <c r="L6314" s="172">
        <v>2024</v>
      </c>
      <c r="M6314" s="172" t="s">
        <v>525</v>
      </c>
      <c r="N6314" s="172" t="s">
        <v>569</v>
      </c>
    </row>
    <row r="6315" spans="1:14" s="172" customFormat="1" x14ac:dyDescent="0.15">
      <c r="A6315" s="172" t="s">
        <v>521</v>
      </c>
      <c r="B6315" s="172" t="s">
        <v>647</v>
      </c>
      <c r="C6315" s="172" t="s">
        <v>523</v>
      </c>
      <c r="D6315" s="172" t="s">
        <v>525</v>
      </c>
      <c r="E6315" s="172" t="s">
        <v>525</v>
      </c>
      <c r="F6315" s="173">
        <v>45666</v>
      </c>
      <c r="G6315" s="172" t="s">
        <v>650</v>
      </c>
      <c r="H6315" s="174">
        <v>56881</v>
      </c>
      <c r="I6315" s="172" t="s">
        <v>16</v>
      </c>
      <c r="L6315" s="172">
        <v>2024</v>
      </c>
      <c r="M6315" s="172" t="s">
        <v>525</v>
      </c>
      <c r="N6315" s="172" t="s">
        <v>569</v>
      </c>
    </row>
    <row r="6316" spans="1:14" s="172" customFormat="1" x14ac:dyDescent="0.15">
      <c r="A6316" s="172" t="s">
        <v>521</v>
      </c>
      <c r="B6316" s="172" t="s">
        <v>647</v>
      </c>
      <c r="C6316" s="172" t="s">
        <v>523</v>
      </c>
      <c r="D6316" s="172" t="s">
        <v>525</v>
      </c>
      <c r="E6316" s="172" t="s">
        <v>519</v>
      </c>
      <c r="F6316" s="173">
        <v>45666</v>
      </c>
      <c r="G6316" s="172" t="s">
        <v>650</v>
      </c>
      <c r="H6316" s="174">
        <v>663481</v>
      </c>
      <c r="I6316" s="172" t="s">
        <v>16</v>
      </c>
      <c r="L6316" s="172">
        <v>2024</v>
      </c>
      <c r="M6316" s="172" t="s">
        <v>525</v>
      </c>
      <c r="N6316" s="172" t="s">
        <v>569</v>
      </c>
    </row>
    <row r="6317" spans="1:14" s="172" customFormat="1" x14ac:dyDescent="0.15">
      <c r="A6317" s="172" t="s">
        <v>521</v>
      </c>
      <c r="B6317" s="172" t="s">
        <v>647</v>
      </c>
      <c r="C6317" s="172" t="s">
        <v>535</v>
      </c>
      <c r="D6317" s="172" t="s">
        <v>525</v>
      </c>
      <c r="E6317" s="172" t="s">
        <v>531</v>
      </c>
      <c r="F6317" s="173">
        <v>45666</v>
      </c>
      <c r="G6317" s="172" t="s">
        <v>650</v>
      </c>
      <c r="H6317" s="174">
        <v>85450</v>
      </c>
      <c r="I6317" s="172" t="s">
        <v>16</v>
      </c>
      <c r="L6317" s="172">
        <v>2024</v>
      </c>
      <c r="M6317" s="172" t="s">
        <v>525</v>
      </c>
      <c r="N6317" s="172" t="s">
        <v>569</v>
      </c>
    </row>
    <row r="6318" spans="1:14" s="172" customFormat="1" x14ac:dyDescent="0.15">
      <c r="A6318" s="172" t="s">
        <v>521</v>
      </c>
      <c r="B6318" s="172" t="s">
        <v>647</v>
      </c>
      <c r="C6318" s="172" t="s">
        <v>523</v>
      </c>
      <c r="D6318" s="172" t="s">
        <v>525</v>
      </c>
      <c r="E6318" s="172" t="s">
        <v>531</v>
      </c>
      <c r="F6318" s="173">
        <v>45666</v>
      </c>
      <c r="G6318" s="172" t="s">
        <v>650</v>
      </c>
      <c r="H6318" s="174">
        <v>698621</v>
      </c>
      <c r="I6318" s="172" t="s">
        <v>16</v>
      </c>
      <c r="L6318" s="172">
        <v>2024</v>
      </c>
      <c r="M6318" s="172" t="s">
        <v>525</v>
      </c>
      <c r="N6318" s="172" t="s">
        <v>569</v>
      </c>
    </row>
    <row r="6319" spans="1:14" s="172" customFormat="1" x14ac:dyDescent="0.15">
      <c r="A6319" s="172" t="s">
        <v>521</v>
      </c>
      <c r="B6319" s="172" t="s">
        <v>647</v>
      </c>
      <c r="C6319" s="172" t="s">
        <v>523</v>
      </c>
      <c r="D6319" s="172" t="s">
        <v>525</v>
      </c>
      <c r="E6319" s="172" t="s">
        <v>525</v>
      </c>
      <c r="F6319" s="173">
        <v>45666</v>
      </c>
      <c r="G6319" s="172" t="s">
        <v>648</v>
      </c>
      <c r="H6319" s="174">
        <v>22440</v>
      </c>
      <c r="I6319" s="172" t="s">
        <v>16</v>
      </c>
      <c r="L6319" s="172">
        <v>2024</v>
      </c>
      <c r="M6319" s="172" t="s">
        <v>525</v>
      </c>
      <c r="N6319" s="172" t="s">
        <v>569</v>
      </c>
    </row>
    <row r="6320" spans="1:14" s="172" customFormat="1" x14ac:dyDescent="0.15">
      <c r="A6320" s="172" t="s">
        <v>521</v>
      </c>
      <c r="B6320" s="172" t="s">
        <v>647</v>
      </c>
      <c r="C6320" s="172" t="s">
        <v>523</v>
      </c>
      <c r="D6320" s="172" t="s">
        <v>525</v>
      </c>
      <c r="E6320" s="172" t="s">
        <v>525</v>
      </c>
      <c r="F6320" s="173">
        <v>45666</v>
      </c>
      <c r="G6320" s="172" t="s">
        <v>651</v>
      </c>
      <c r="H6320" s="174">
        <v>46332</v>
      </c>
      <c r="I6320" s="172" t="s">
        <v>16</v>
      </c>
      <c r="L6320" s="172">
        <v>2024</v>
      </c>
      <c r="M6320" s="172" t="s">
        <v>525</v>
      </c>
      <c r="N6320" s="172" t="s">
        <v>569</v>
      </c>
    </row>
    <row r="6321" spans="1:14" s="172" customFormat="1" x14ac:dyDescent="0.15">
      <c r="A6321" s="172" t="s">
        <v>521</v>
      </c>
      <c r="B6321" s="172" t="s">
        <v>647</v>
      </c>
      <c r="C6321" s="172" t="s">
        <v>523</v>
      </c>
      <c r="D6321" s="172" t="s">
        <v>525</v>
      </c>
      <c r="E6321" s="172" t="s">
        <v>531</v>
      </c>
      <c r="F6321" s="173">
        <v>45666</v>
      </c>
      <c r="G6321" s="172" t="s">
        <v>651</v>
      </c>
      <c r="H6321" s="174">
        <v>501239</v>
      </c>
      <c r="I6321" s="172" t="s">
        <v>16</v>
      </c>
      <c r="L6321" s="172">
        <v>2024</v>
      </c>
      <c r="M6321" s="172" t="s">
        <v>525</v>
      </c>
      <c r="N6321" s="172" t="s">
        <v>569</v>
      </c>
    </row>
    <row r="6322" spans="1:14" s="172" customFormat="1" x14ac:dyDescent="0.15">
      <c r="A6322" s="172" t="s">
        <v>521</v>
      </c>
      <c r="B6322" s="172" t="s">
        <v>647</v>
      </c>
      <c r="C6322" s="172" t="s">
        <v>523</v>
      </c>
      <c r="D6322" s="172" t="s">
        <v>525</v>
      </c>
      <c r="E6322" s="172" t="s">
        <v>525</v>
      </c>
      <c r="F6322" s="173">
        <v>45666</v>
      </c>
      <c r="G6322" s="172" t="s">
        <v>649</v>
      </c>
      <c r="H6322" s="174">
        <v>2047179</v>
      </c>
      <c r="I6322" s="172" t="s">
        <v>16</v>
      </c>
      <c r="L6322" s="172">
        <v>2024</v>
      </c>
      <c r="M6322" s="172" t="s">
        <v>525</v>
      </c>
      <c r="N6322" s="172" t="s">
        <v>569</v>
      </c>
    </row>
    <row r="6323" spans="1:14" s="172" customFormat="1" x14ac:dyDescent="0.15">
      <c r="A6323" s="172" t="s">
        <v>521</v>
      </c>
      <c r="B6323" s="172" t="s">
        <v>647</v>
      </c>
      <c r="C6323" s="172" t="s">
        <v>523</v>
      </c>
      <c r="D6323" s="172" t="s">
        <v>525</v>
      </c>
      <c r="E6323" s="172" t="s">
        <v>525</v>
      </c>
      <c r="F6323" s="173">
        <v>45665</v>
      </c>
      <c r="G6323" s="172" t="s">
        <v>650</v>
      </c>
      <c r="H6323" s="174">
        <v>197932</v>
      </c>
      <c r="I6323" s="172" t="s">
        <v>16</v>
      </c>
      <c r="L6323" s="172">
        <v>2024</v>
      </c>
      <c r="M6323" s="172" t="s">
        <v>525</v>
      </c>
      <c r="N6323" s="172" t="s">
        <v>569</v>
      </c>
    </row>
    <row r="6324" spans="1:14" s="172" customFormat="1" x14ac:dyDescent="0.15">
      <c r="A6324" s="172" t="s">
        <v>521</v>
      </c>
      <c r="B6324" s="172" t="s">
        <v>647</v>
      </c>
      <c r="C6324" s="172" t="s">
        <v>523</v>
      </c>
      <c r="D6324" s="172" t="s">
        <v>525</v>
      </c>
      <c r="E6324" s="172" t="s">
        <v>519</v>
      </c>
      <c r="F6324" s="173">
        <v>45665</v>
      </c>
      <c r="G6324" s="172" t="s">
        <v>650</v>
      </c>
      <c r="H6324" s="174">
        <v>384044</v>
      </c>
      <c r="I6324" s="172" t="s">
        <v>16</v>
      </c>
      <c r="L6324" s="172">
        <v>2024</v>
      </c>
      <c r="M6324" s="172" t="s">
        <v>525</v>
      </c>
      <c r="N6324" s="172" t="s">
        <v>569</v>
      </c>
    </row>
    <row r="6325" spans="1:14" s="172" customFormat="1" x14ac:dyDescent="0.15">
      <c r="A6325" s="172" t="s">
        <v>521</v>
      </c>
      <c r="B6325" s="172" t="s">
        <v>647</v>
      </c>
      <c r="C6325" s="172" t="s">
        <v>523</v>
      </c>
      <c r="D6325" s="172" t="s">
        <v>525</v>
      </c>
      <c r="E6325" s="172" t="s">
        <v>531</v>
      </c>
      <c r="F6325" s="173">
        <v>45665</v>
      </c>
      <c r="G6325" s="172" t="s">
        <v>650</v>
      </c>
      <c r="H6325" s="174">
        <v>1547981</v>
      </c>
      <c r="I6325" s="172" t="s">
        <v>16</v>
      </c>
      <c r="L6325" s="172">
        <v>2024</v>
      </c>
      <c r="M6325" s="172" t="s">
        <v>525</v>
      </c>
      <c r="N6325" s="172" t="s">
        <v>569</v>
      </c>
    </row>
    <row r="6326" spans="1:14" s="172" customFormat="1" x14ac:dyDescent="0.15">
      <c r="A6326" s="172" t="s">
        <v>521</v>
      </c>
      <c r="B6326" s="172" t="s">
        <v>647</v>
      </c>
      <c r="C6326" s="172" t="s">
        <v>523</v>
      </c>
      <c r="D6326" s="172" t="s">
        <v>525</v>
      </c>
      <c r="E6326" s="172" t="s">
        <v>525</v>
      </c>
      <c r="F6326" s="173">
        <v>45665</v>
      </c>
      <c r="G6326" s="172" t="s">
        <v>648</v>
      </c>
      <c r="H6326" s="174">
        <v>19930</v>
      </c>
      <c r="I6326" s="172" t="s">
        <v>16</v>
      </c>
      <c r="L6326" s="172">
        <v>2024</v>
      </c>
      <c r="M6326" s="172" t="s">
        <v>525</v>
      </c>
      <c r="N6326" s="172" t="s">
        <v>569</v>
      </c>
    </row>
    <row r="6327" spans="1:14" s="172" customFormat="1" x14ac:dyDescent="0.15">
      <c r="A6327" s="172" t="s">
        <v>521</v>
      </c>
      <c r="B6327" s="172" t="s">
        <v>647</v>
      </c>
      <c r="C6327" s="172" t="s">
        <v>523</v>
      </c>
      <c r="D6327" s="172" t="s">
        <v>525</v>
      </c>
      <c r="E6327" s="172" t="s">
        <v>525</v>
      </c>
      <c r="F6327" s="173">
        <v>45665</v>
      </c>
      <c r="G6327" s="172" t="s">
        <v>649</v>
      </c>
      <c r="H6327" s="174">
        <v>851206</v>
      </c>
      <c r="I6327" s="172" t="s">
        <v>16</v>
      </c>
      <c r="L6327" s="172">
        <v>2024</v>
      </c>
      <c r="M6327" s="172" t="s">
        <v>525</v>
      </c>
      <c r="N6327" s="172" t="s">
        <v>569</v>
      </c>
    </row>
    <row r="6328" spans="1:14" s="172" customFormat="1" x14ac:dyDescent="0.15">
      <c r="A6328" s="172" t="s">
        <v>521</v>
      </c>
      <c r="B6328" s="172" t="s">
        <v>647</v>
      </c>
      <c r="C6328" s="172" t="s">
        <v>523</v>
      </c>
      <c r="D6328" s="172" t="s">
        <v>525</v>
      </c>
      <c r="E6328" s="172" t="s">
        <v>531</v>
      </c>
      <c r="F6328" s="173">
        <v>45665</v>
      </c>
      <c r="G6328" s="172" t="s">
        <v>649</v>
      </c>
      <c r="H6328" s="174">
        <v>1442364</v>
      </c>
      <c r="I6328" s="172" t="s">
        <v>16</v>
      </c>
      <c r="L6328" s="172">
        <v>2024</v>
      </c>
      <c r="M6328" s="172" t="s">
        <v>525</v>
      </c>
      <c r="N6328" s="172" t="s">
        <v>569</v>
      </c>
    </row>
    <row r="6329" spans="1:14" s="172" customFormat="1" x14ac:dyDescent="0.15">
      <c r="A6329" s="172" t="s">
        <v>521</v>
      </c>
      <c r="B6329" s="172" t="s">
        <v>647</v>
      </c>
      <c r="C6329" s="172" t="s">
        <v>523</v>
      </c>
      <c r="D6329" s="172" t="s">
        <v>525</v>
      </c>
      <c r="E6329" s="172" t="s">
        <v>531</v>
      </c>
      <c r="F6329" s="173">
        <v>45665</v>
      </c>
      <c r="G6329" s="172" t="s">
        <v>652</v>
      </c>
      <c r="H6329" s="174">
        <v>1153768</v>
      </c>
      <c r="I6329" s="172" t="s">
        <v>16</v>
      </c>
      <c r="L6329" s="172">
        <v>2024</v>
      </c>
      <c r="M6329" s="172" t="s">
        <v>525</v>
      </c>
      <c r="N6329" s="172" t="s">
        <v>569</v>
      </c>
    </row>
    <row r="6330" spans="1:14" s="172" customFormat="1" x14ac:dyDescent="0.15">
      <c r="A6330" s="172" t="s">
        <v>521</v>
      </c>
      <c r="B6330" s="172" t="s">
        <v>617</v>
      </c>
      <c r="C6330" s="172" t="s">
        <v>523</v>
      </c>
      <c r="D6330" s="172" t="s">
        <v>525</v>
      </c>
      <c r="E6330" s="172" t="s">
        <v>531</v>
      </c>
      <c r="F6330" s="173">
        <v>45665</v>
      </c>
      <c r="G6330" s="172" t="s">
        <v>619</v>
      </c>
      <c r="H6330" s="174">
        <v>665795</v>
      </c>
      <c r="I6330" s="172" t="s">
        <v>22</v>
      </c>
      <c r="L6330" s="172">
        <v>2024</v>
      </c>
      <c r="M6330" s="172" t="s">
        <v>525</v>
      </c>
      <c r="N6330" s="172" t="s">
        <v>569</v>
      </c>
    </row>
    <row r="6331" spans="1:14" s="172" customFormat="1" x14ac:dyDescent="0.15">
      <c r="A6331" s="172" t="s">
        <v>521</v>
      </c>
      <c r="B6331" s="172" t="s">
        <v>617</v>
      </c>
      <c r="C6331" s="172" t="s">
        <v>523</v>
      </c>
      <c r="D6331" s="172" t="s">
        <v>525</v>
      </c>
      <c r="E6331" s="172" t="s">
        <v>525</v>
      </c>
      <c r="F6331" s="173">
        <v>45665</v>
      </c>
      <c r="G6331" s="172" t="s">
        <v>589</v>
      </c>
      <c r="H6331" s="174">
        <v>378972</v>
      </c>
      <c r="I6331" s="172" t="s">
        <v>22</v>
      </c>
      <c r="L6331" s="172">
        <v>2024</v>
      </c>
      <c r="M6331" s="172" t="s">
        <v>525</v>
      </c>
      <c r="N6331" s="172" t="s">
        <v>569</v>
      </c>
    </row>
    <row r="6332" spans="1:14" s="172" customFormat="1" x14ac:dyDescent="0.15">
      <c r="A6332" s="172" t="s">
        <v>521</v>
      </c>
      <c r="B6332" s="172" t="s">
        <v>617</v>
      </c>
      <c r="C6332" s="172" t="s">
        <v>523</v>
      </c>
      <c r="D6332" s="172" t="s">
        <v>525</v>
      </c>
      <c r="E6332" s="172" t="s">
        <v>531</v>
      </c>
      <c r="F6332" s="173">
        <v>45665</v>
      </c>
      <c r="G6332" s="172" t="s">
        <v>589</v>
      </c>
      <c r="H6332" s="174">
        <v>799234</v>
      </c>
      <c r="I6332" s="172" t="s">
        <v>22</v>
      </c>
      <c r="L6332" s="172">
        <v>2024</v>
      </c>
      <c r="M6332" s="172" t="s">
        <v>525</v>
      </c>
      <c r="N6332" s="172" t="s">
        <v>569</v>
      </c>
    </row>
    <row r="6333" spans="1:14" s="172" customFormat="1" x14ac:dyDescent="0.15">
      <c r="A6333" s="172" t="s">
        <v>521</v>
      </c>
      <c r="B6333" s="172" t="s">
        <v>603</v>
      </c>
      <c r="C6333" s="172" t="s">
        <v>523</v>
      </c>
      <c r="D6333" s="172" t="s">
        <v>525</v>
      </c>
      <c r="E6333" s="172" t="s">
        <v>525</v>
      </c>
      <c r="F6333" s="173">
        <v>45665</v>
      </c>
      <c r="G6333" s="172" t="s">
        <v>604</v>
      </c>
      <c r="H6333" s="174">
        <v>9031</v>
      </c>
      <c r="I6333" s="172" t="s">
        <v>22</v>
      </c>
      <c r="L6333" s="172">
        <v>2024</v>
      </c>
      <c r="M6333" s="172" t="s">
        <v>525</v>
      </c>
      <c r="N6333" s="172" t="s">
        <v>569</v>
      </c>
    </row>
    <row r="6334" spans="1:14" s="172" customFormat="1" x14ac:dyDescent="0.15">
      <c r="A6334" s="172" t="s">
        <v>521</v>
      </c>
      <c r="B6334" s="172" t="s">
        <v>617</v>
      </c>
      <c r="C6334" s="172" t="s">
        <v>523</v>
      </c>
      <c r="D6334" s="172" t="s">
        <v>525</v>
      </c>
      <c r="E6334" s="172" t="s">
        <v>525</v>
      </c>
      <c r="F6334" s="173">
        <v>45665</v>
      </c>
      <c r="G6334" s="172" t="s">
        <v>23</v>
      </c>
      <c r="H6334" s="174">
        <v>130423</v>
      </c>
      <c r="I6334" s="172" t="s">
        <v>22</v>
      </c>
      <c r="L6334" s="172">
        <v>2024</v>
      </c>
      <c r="M6334" s="172" t="s">
        <v>525</v>
      </c>
      <c r="N6334" s="172" t="s">
        <v>569</v>
      </c>
    </row>
    <row r="6335" spans="1:14" s="172" customFormat="1" x14ac:dyDescent="0.15">
      <c r="A6335" s="172" t="s">
        <v>521</v>
      </c>
      <c r="B6335" s="172" t="s">
        <v>647</v>
      </c>
      <c r="C6335" s="172" t="s">
        <v>523</v>
      </c>
      <c r="D6335" s="172" t="s">
        <v>525</v>
      </c>
      <c r="E6335" s="172" t="s">
        <v>525</v>
      </c>
      <c r="F6335" s="173">
        <v>45664</v>
      </c>
      <c r="G6335" s="172" t="s">
        <v>650</v>
      </c>
      <c r="H6335" s="174">
        <v>125285</v>
      </c>
      <c r="I6335" s="172" t="s">
        <v>16</v>
      </c>
      <c r="L6335" s="172">
        <v>2024</v>
      </c>
      <c r="M6335" s="172" t="s">
        <v>525</v>
      </c>
      <c r="N6335" s="172" t="s">
        <v>569</v>
      </c>
    </row>
    <row r="6336" spans="1:14" s="172" customFormat="1" x14ac:dyDescent="0.15">
      <c r="A6336" s="172" t="s">
        <v>521</v>
      </c>
      <c r="B6336" s="172" t="s">
        <v>647</v>
      </c>
      <c r="C6336" s="172" t="s">
        <v>523</v>
      </c>
      <c r="D6336" s="172" t="s">
        <v>525</v>
      </c>
      <c r="E6336" s="172" t="s">
        <v>519</v>
      </c>
      <c r="F6336" s="173">
        <v>45664</v>
      </c>
      <c r="G6336" s="172" t="s">
        <v>650</v>
      </c>
      <c r="H6336" s="174">
        <v>835571</v>
      </c>
      <c r="I6336" s="172" t="s">
        <v>16</v>
      </c>
      <c r="L6336" s="172">
        <v>2024</v>
      </c>
      <c r="M6336" s="172" t="s">
        <v>525</v>
      </c>
      <c r="N6336" s="172" t="s">
        <v>569</v>
      </c>
    </row>
    <row r="6337" spans="1:14" s="172" customFormat="1" x14ac:dyDescent="0.15">
      <c r="A6337" s="172" t="s">
        <v>521</v>
      </c>
      <c r="B6337" s="172" t="s">
        <v>647</v>
      </c>
      <c r="C6337" s="172" t="s">
        <v>535</v>
      </c>
      <c r="D6337" s="172" t="s">
        <v>525</v>
      </c>
      <c r="E6337" s="172" t="s">
        <v>531</v>
      </c>
      <c r="F6337" s="173">
        <v>45664</v>
      </c>
      <c r="G6337" s="172" t="s">
        <v>650</v>
      </c>
      <c r="H6337" s="174">
        <v>41923</v>
      </c>
      <c r="I6337" s="172" t="s">
        <v>16</v>
      </c>
      <c r="L6337" s="172">
        <v>2024</v>
      </c>
      <c r="M6337" s="172" t="s">
        <v>525</v>
      </c>
      <c r="N6337" s="172" t="s">
        <v>569</v>
      </c>
    </row>
    <row r="6338" spans="1:14" s="172" customFormat="1" x14ac:dyDescent="0.15">
      <c r="A6338" s="172" t="s">
        <v>521</v>
      </c>
      <c r="B6338" s="172" t="s">
        <v>647</v>
      </c>
      <c r="C6338" s="172" t="s">
        <v>523</v>
      </c>
      <c r="D6338" s="172" t="s">
        <v>525</v>
      </c>
      <c r="E6338" s="172" t="s">
        <v>531</v>
      </c>
      <c r="F6338" s="173">
        <v>45664</v>
      </c>
      <c r="G6338" s="172" t="s">
        <v>650</v>
      </c>
      <c r="H6338" s="174">
        <v>1378511</v>
      </c>
      <c r="I6338" s="172" t="s">
        <v>16</v>
      </c>
      <c r="L6338" s="172">
        <v>2024</v>
      </c>
      <c r="M6338" s="172" t="s">
        <v>525</v>
      </c>
      <c r="N6338" s="172" t="s">
        <v>569</v>
      </c>
    </row>
    <row r="6339" spans="1:14" s="172" customFormat="1" x14ac:dyDescent="0.15">
      <c r="A6339" s="172" t="s">
        <v>521</v>
      </c>
      <c r="B6339" s="172" t="s">
        <v>647</v>
      </c>
      <c r="C6339" s="172" t="s">
        <v>523</v>
      </c>
      <c r="D6339" s="172" t="s">
        <v>525</v>
      </c>
      <c r="E6339" s="172" t="s">
        <v>525</v>
      </c>
      <c r="F6339" s="173">
        <v>45664</v>
      </c>
      <c r="G6339" s="172" t="s">
        <v>648</v>
      </c>
      <c r="H6339" s="174">
        <v>131762</v>
      </c>
      <c r="I6339" s="172" t="s">
        <v>16</v>
      </c>
      <c r="L6339" s="172">
        <v>2024</v>
      </c>
      <c r="M6339" s="172" t="s">
        <v>525</v>
      </c>
      <c r="N6339" s="172" t="s">
        <v>569</v>
      </c>
    </row>
    <row r="6340" spans="1:14" s="172" customFormat="1" x14ac:dyDescent="0.15">
      <c r="A6340" s="172" t="s">
        <v>521</v>
      </c>
      <c r="B6340" s="172" t="s">
        <v>647</v>
      </c>
      <c r="C6340" s="172" t="s">
        <v>523</v>
      </c>
      <c r="D6340" s="172" t="s">
        <v>525</v>
      </c>
      <c r="E6340" s="172" t="s">
        <v>531</v>
      </c>
      <c r="F6340" s="173">
        <v>45664</v>
      </c>
      <c r="G6340" s="172" t="s">
        <v>648</v>
      </c>
      <c r="H6340" s="174">
        <v>27438</v>
      </c>
      <c r="I6340" s="172" t="s">
        <v>16</v>
      </c>
      <c r="L6340" s="172">
        <v>2024</v>
      </c>
      <c r="M6340" s="172" t="s">
        <v>525</v>
      </c>
      <c r="N6340" s="172" t="s">
        <v>569</v>
      </c>
    </row>
    <row r="6341" spans="1:14" s="172" customFormat="1" x14ac:dyDescent="0.15">
      <c r="A6341" s="172" t="s">
        <v>521</v>
      </c>
      <c r="B6341" s="172" t="s">
        <v>647</v>
      </c>
      <c r="C6341" s="172" t="s">
        <v>523</v>
      </c>
      <c r="D6341" s="172" t="s">
        <v>525</v>
      </c>
      <c r="E6341" s="172" t="s">
        <v>525</v>
      </c>
      <c r="F6341" s="173">
        <v>45664</v>
      </c>
      <c r="G6341" s="172" t="s">
        <v>651</v>
      </c>
      <c r="H6341" s="174">
        <v>205018</v>
      </c>
      <c r="I6341" s="172" t="s">
        <v>16</v>
      </c>
      <c r="L6341" s="172">
        <v>2024</v>
      </c>
      <c r="M6341" s="172" t="s">
        <v>525</v>
      </c>
      <c r="N6341" s="172" t="s">
        <v>569</v>
      </c>
    </row>
    <row r="6342" spans="1:14" s="172" customFormat="1" x14ac:dyDescent="0.15">
      <c r="A6342" s="172" t="s">
        <v>521</v>
      </c>
      <c r="B6342" s="172" t="s">
        <v>647</v>
      </c>
      <c r="C6342" s="172" t="s">
        <v>523</v>
      </c>
      <c r="D6342" s="172" t="s">
        <v>525</v>
      </c>
      <c r="E6342" s="172" t="s">
        <v>525</v>
      </c>
      <c r="F6342" s="173">
        <v>45664</v>
      </c>
      <c r="G6342" s="172" t="s">
        <v>649</v>
      </c>
      <c r="H6342" s="174">
        <v>2347288</v>
      </c>
      <c r="I6342" s="172" t="s">
        <v>16</v>
      </c>
      <c r="L6342" s="172">
        <v>2024</v>
      </c>
      <c r="M6342" s="172" t="s">
        <v>525</v>
      </c>
      <c r="N6342" s="172" t="s">
        <v>569</v>
      </c>
    </row>
    <row r="6343" spans="1:14" s="172" customFormat="1" x14ac:dyDescent="0.15">
      <c r="A6343" s="172" t="s">
        <v>521</v>
      </c>
      <c r="B6343" s="172" t="s">
        <v>647</v>
      </c>
      <c r="C6343" s="172" t="s">
        <v>523</v>
      </c>
      <c r="D6343" s="172" t="s">
        <v>525</v>
      </c>
      <c r="E6343" s="172" t="s">
        <v>531</v>
      </c>
      <c r="F6343" s="173">
        <v>45664</v>
      </c>
      <c r="G6343" s="172" t="s">
        <v>649</v>
      </c>
      <c r="H6343" s="174">
        <v>801944</v>
      </c>
      <c r="I6343" s="172" t="s">
        <v>16</v>
      </c>
      <c r="L6343" s="172">
        <v>2024</v>
      </c>
      <c r="M6343" s="172" t="s">
        <v>525</v>
      </c>
      <c r="N6343" s="172" t="s">
        <v>569</v>
      </c>
    </row>
    <row r="6344" spans="1:14" s="172" customFormat="1" x14ac:dyDescent="0.15">
      <c r="A6344" s="172" t="s">
        <v>521</v>
      </c>
      <c r="B6344" s="172" t="s">
        <v>647</v>
      </c>
      <c r="C6344" s="172" t="s">
        <v>523</v>
      </c>
      <c r="D6344" s="172" t="s">
        <v>525</v>
      </c>
      <c r="E6344" s="172" t="s">
        <v>531</v>
      </c>
      <c r="F6344" s="173">
        <v>45664</v>
      </c>
      <c r="G6344" s="172" t="s">
        <v>652</v>
      </c>
      <c r="H6344" s="174">
        <v>183590</v>
      </c>
      <c r="I6344" s="172" t="s">
        <v>16</v>
      </c>
      <c r="L6344" s="172">
        <v>2024</v>
      </c>
      <c r="M6344" s="172" t="s">
        <v>525</v>
      </c>
      <c r="N6344" s="172" t="s">
        <v>569</v>
      </c>
    </row>
    <row r="6345" spans="1:14" s="172" customFormat="1" x14ac:dyDescent="0.15">
      <c r="A6345" s="172" t="s">
        <v>521</v>
      </c>
      <c r="B6345" s="172" t="s">
        <v>617</v>
      </c>
      <c r="C6345" s="172" t="s">
        <v>523</v>
      </c>
      <c r="D6345" s="172" t="s">
        <v>525</v>
      </c>
      <c r="E6345" s="172" t="s">
        <v>519</v>
      </c>
      <c r="F6345" s="173">
        <v>45664</v>
      </c>
      <c r="G6345" s="172" t="s">
        <v>619</v>
      </c>
      <c r="H6345" s="174">
        <v>178750</v>
      </c>
      <c r="I6345" s="172" t="s">
        <v>22</v>
      </c>
      <c r="L6345" s="172">
        <v>2024</v>
      </c>
      <c r="M6345" s="172" t="s">
        <v>525</v>
      </c>
      <c r="N6345" s="172" t="s">
        <v>569</v>
      </c>
    </row>
    <row r="6346" spans="1:14" s="172" customFormat="1" x14ac:dyDescent="0.15">
      <c r="A6346" s="172" t="s">
        <v>521</v>
      </c>
      <c r="B6346" s="172" t="s">
        <v>567</v>
      </c>
      <c r="C6346" s="172" t="s">
        <v>523</v>
      </c>
      <c r="D6346" s="172" t="s">
        <v>525</v>
      </c>
      <c r="E6346" s="172" t="s">
        <v>531</v>
      </c>
      <c r="F6346" s="173">
        <v>45664</v>
      </c>
      <c r="G6346" s="172" t="s">
        <v>568</v>
      </c>
      <c r="H6346" s="174">
        <v>195384</v>
      </c>
      <c r="I6346" s="172" t="s">
        <v>22</v>
      </c>
      <c r="L6346" s="172">
        <v>2024</v>
      </c>
      <c r="M6346" s="172" t="s">
        <v>525</v>
      </c>
      <c r="N6346" s="172" t="s">
        <v>569</v>
      </c>
    </row>
    <row r="6347" spans="1:14" s="172" customFormat="1" x14ac:dyDescent="0.15">
      <c r="A6347" s="172" t="s">
        <v>521</v>
      </c>
      <c r="B6347" s="172" t="s">
        <v>617</v>
      </c>
      <c r="C6347" s="172" t="s">
        <v>523</v>
      </c>
      <c r="D6347" s="172" t="s">
        <v>525</v>
      </c>
      <c r="E6347" s="172" t="s">
        <v>519</v>
      </c>
      <c r="F6347" s="173">
        <v>45664</v>
      </c>
      <c r="G6347" s="172" t="s">
        <v>589</v>
      </c>
      <c r="H6347" s="174">
        <v>393250</v>
      </c>
      <c r="I6347" s="172" t="s">
        <v>22</v>
      </c>
      <c r="L6347" s="172">
        <v>2024</v>
      </c>
      <c r="M6347" s="172" t="s">
        <v>525</v>
      </c>
      <c r="N6347" s="172" t="s">
        <v>569</v>
      </c>
    </row>
    <row r="6348" spans="1:14" s="172" customFormat="1" x14ac:dyDescent="0.15">
      <c r="A6348" s="172" t="s">
        <v>521</v>
      </c>
      <c r="B6348" s="172" t="s">
        <v>617</v>
      </c>
      <c r="C6348" s="172" t="s">
        <v>523</v>
      </c>
      <c r="D6348" s="172" t="s">
        <v>525</v>
      </c>
      <c r="E6348" s="172" t="s">
        <v>531</v>
      </c>
      <c r="F6348" s="173">
        <v>45664</v>
      </c>
      <c r="G6348" s="172" t="s">
        <v>589</v>
      </c>
      <c r="H6348" s="174">
        <v>715000</v>
      </c>
      <c r="I6348" s="172" t="s">
        <v>22</v>
      </c>
      <c r="L6348" s="172">
        <v>2024</v>
      </c>
      <c r="M6348" s="172" t="s">
        <v>525</v>
      </c>
      <c r="N6348" s="172" t="s">
        <v>569</v>
      </c>
    </row>
    <row r="6349" spans="1:14" s="172" customFormat="1" x14ac:dyDescent="0.15">
      <c r="A6349" s="172" t="s">
        <v>521</v>
      </c>
      <c r="B6349" s="172" t="s">
        <v>638</v>
      </c>
      <c r="C6349" s="172" t="s">
        <v>523</v>
      </c>
      <c r="D6349" s="172" t="s">
        <v>525</v>
      </c>
      <c r="E6349" s="172" t="s">
        <v>519</v>
      </c>
      <c r="F6349" s="173">
        <v>45664</v>
      </c>
      <c r="G6349" s="172" t="s">
        <v>589</v>
      </c>
      <c r="H6349" s="174">
        <v>35750</v>
      </c>
      <c r="I6349" s="172" t="s">
        <v>22</v>
      </c>
      <c r="L6349" s="172">
        <v>2024</v>
      </c>
      <c r="M6349" s="172" t="s">
        <v>525</v>
      </c>
      <c r="N6349" s="172" t="s">
        <v>569</v>
      </c>
    </row>
    <row r="6350" spans="1:14" s="172" customFormat="1" x14ac:dyDescent="0.15">
      <c r="A6350" s="172" t="s">
        <v>521</v>
      </c>
      <c r="B6350" s="172" t="s">
        <v>638</v>
      </c>
      <c r="C6350" s="172" t="s">
        <v>523</v>
      </c>
      <c r="D6350" s="172" t="s">
        <v>525</v>
      </c>
      <c r="E6350" s="172" t="s">
        <v>531</v>
      </c>
      <c r="F6350" s="173">
        <v>45664</v>
      </c>
      <c r="G6350" s="172" t="s">
        <v>589</v>
      </c>
      <c r="H6350" s="174">
        <v>286000</v>
      </c>
      <c r="I6350" s="172" t="s">
        <v>22</v>
      </c>
      <c r="L6350" s="172">
        <v>2024</v>
      </c>
      <c r="M6350" s="172" t="s">
        <v>525</v>
      </c>
      <c r="N6350" s="172" t="s">
        <v>569</v>
      </c>
    </row>
    <row r="6351" spans="1:14" s="172" customFormat="1" x14ac:dyDescent="0.15">
      <c r="A6351" s="172" t="s">
        <v>521</v>
      </c>
      <c r="B6351" s="172" t="s">
        <v>603</v>
      </c>
      <c r="C6351" s="172" t="s">
        <v>523</v>
      </c>
      <c r="D6351" s="172" t="s">
        <v>525</v>
      </c>
      <c r="E6351" s="172" t="s">
        <v>525</v>
      </c>
      <c r="F6351" s="173">
        <v>45664</v>
      </c>
      <c r="G6351" s="172" t="s">
        <v>604</v>
      </c>
      <c r="H6351" s="174">
        <v>14538</v>
      </c>
      <c r="I6351" s="172" t="s">
        <v>22</v>
      </c>
      <c r="L6351" s="172">
        <v>2024</v>
      </c>
      <c r="M6351" s="172" t="s">
        <v>525</v>
      </c>
      <c r="N6351" s="172" t="s">
        <v>569</v>
      </c>
    </row>
    <row r="6352" spans="1:14" s="172" customFormat="1" x14ac:dyDescent="0.15">
      <c r="A6352" s="172" t="s">
        <v>521</v>
      </c>
      <c r="B6352" s="172" t="s">
        <v>617</v>
      </c>
      <c r="C6352" s="172" t="s">
        <v>523</v>
      </c>
      <c r="D6352" s="172" t="s">
        <v>525</v>
      </c>
      <c r="E6352" s="172" t="s">
        <v>525</v>
      </c>
      <c r="F6352" s="173">
        <v>45664</v>
      </c>
      <c r="G6352" s="172" t="s">
        <v>23</v>
      </c>
      <c r="H6352" s="174">
        <v>901681</v>
      </c>
      <c r="I6352" s="172" t="s">
        <v>22</v>
      </c>
      <c r="L6352" s="172">
        <v>2024</v>
      </c>
      <c r="M6352" s="172" t="s">
        <v>525</v>
      </c>
      <c r="N6352" s="172" t="s">
        <v>569</v>
      </c>
    </row>
    <row r="6353" spans="1:14" s="172" customFormat="1" x14ac:dyDescent="0.15">
      <c r="A6353" s="172" t="s">
        <v>521</v>
      </c>
      <c r="B6353" s="172" t="s">
        <v>617</v>
      </c>
      <c r="C6353" s="172" t="s">
        <v>523</v>
      </c>
      <c r="D6353" s="172" t="s">
        <v>525</v>
      </c>
      <c r="E6353" s="172" t="s">
        <v>531</v>
      </c>
      <c r="F6353" s="173">
        <v>45664</v>
      </c>
      <c r="G6353" s="172" t="s">
        <v>23</v>
      </c>
      <c r="H6353" s="174">
        <v>3468423</v>
      </c>
      <c r="I6353" s="172" t="s">
        <v>22</v>
      </c>
      <c r="L6353" s="172">
        <v>2024</v>
      </c>
      <c r="M6353" s="172" t="s">
        <v>525</v>
      </c>
      <c r="N6353" s="172" t="s">
        <v>569</v>
      </c>
    </row>
    <row r="6354" spans="1:14" s="172" customFormat="1" x14ac:dyDescent="0.15">
      <c r="A6354" s="172" t="s">
        <v>521</v>
      </c>
      <c r="B6354" s="172" t="s">
        <v>617</v>
      </c>
      <c r="C6354" s="172" t="s">
        <v>523</v>
      </c>
      <c r="D6354" s="172" t="s">
        <v>525</v>
      </c>
      <c r="E6354" s="172" t="s">
        <v>519</v>
      </c>
      <c r="F6354" s="173">
        <v>45663</v>
      </c>
      <c r="G6354" s="172" t="s">
        <v>587</v>
      </c>
      <c r="H6354" s="174">
        <v>321750</v>
      </c>
      <c r="I6354" s="172" t="s">
        <v>22</v>
      </c>
      <c r="L6354" s="172">
        <v>2024</v>
      </c>
      <c r="M6354" s="172" t="s">
        <v>525</v>
      </c>
      <c r="N6354" s="172" t="s">
        <v>569</v>
      </c>
    </row>
    <row r="6355" spans="1:14" s="172" customFormat="1" x14ac:dyDescent="0.15">
      <c r="A6355" s="172" t="s">
        <v>521</v>
      </c>
      <c r="B6355" s="172" t="s">
        <v>617</v>
      </c>
      <c r="C6355" s="172" t="s">
        <v>523</v>
      </c>
      <c r="D6355" s="172" t="s">
        <v>525</v>
      </c>
      <c r="E6355" s="172" t="s">
        <v>531</v>
      </c>
      <c r="F6355" s="173">
        <v>45663</v>
      </c>
      <c r="G6355" s="172" t="s">
        <v>587</v>
      </c>
      <c r="H6355" s="174">
        <v>593897</v>
      </c>
      <c r="I6355" s="172" t="s">
        <v>22</v>
      </c>
      <c r="L6355" s="172">
        <v>2024</v>
      </c>
      <c r="M6355" s="172" t="s">
        <v>525</v>
      </c>
      <c r="N6355" s="172" t="s">
        <v>569</v>
      </c>
    </row>
    <row r="6356" spans="1:14" s="172" customFormat="1" x14ac:dyDescent="0.15">
      <c r="A6356" s="172" t="s">
        <v>521</v>
      </c>
      <c r="B6356" s="172" t="s">
        <v>617</v>
      </c>
      <c r="C6356" s="172" t="s">
        <v>523</v>
      </c>
      <c r="D6356" s="172" t="s">
        <v>525</v>
      </c>
      <c r="E6356" s="172" t="s">
        <v>525</v>
      </c>
      <c r="F6356" s="173">
        <v>45663</v>
      </c>
      <c r="G6356" s="172" t="s">
        <v>589</v>
      </c>
      <c r="H6356" s="174">
        <v>147550</v>
      </c>
      <c r="I6356" s="172" t="s">
        <v>22</v>
      </c>
      <c r="L6356" s="172">
        <v>2024</v>
      </c>
      <c r="M6356" s="172" t="s">
        <v>525</v>
      </c>
      <c r="N6356" s="172" t="s">
        <v>569</v>
      </c>
    </row>
    <row r="6357" spans="1:14" s="172" customFormat="1" x14ac:dyDescent="0.15">
      <c r="A6357" s="172" t="s">
        <v>521</v>
      </c>
      <c r="B6357" s="172" t="s">
        <v>647</v>
      </c>
      <c r="C6357" s="172" t="s">
        <v>523</v>
      </c>
      <c r="D6357" s="172" t="s">
        <v>525</v>
      </c>
      <c r="E6357" s="172" t="s">
        <v>525</v>
      </c>
      <c r="F6357" s="173">
        <v>45663</v>
      </c>
      <c r="G6357" s="172" t="s">
        <v>650</v>
      </c>
      <c r="H6357" s="174">
        <v>333685</v>
      </c>
      <c r="I6357" s="172" t="s">
        <v>16</v>
      </c>
      <c r="L6357" s="172">
        <v>2024</v>
      </c>
      <c r="M6357" s="172" t="s">
        <v>525</v>
      </c>
      <c r="N6357" s="172" t="s">
        <v>569</v>
      </c>
    </row>
    <row r="6358" spans="1:14" s="172" customFormat="1" x14ac:dyDescent="0.15">
      <c r="A6358" s="172" t="s">
        <v>521</v>
      </c>
      <c r="B6358" s="172" t="s">
        <v>647</v>
      </c>
      <c r="C6358" s="172" t="s">
        <v>523</v>
      </c>
      <c r="D6358" s="172" t="s">
        <v>525</v>
      </c>
      <c r="E6358" s="172" t="s">
        <v>519</v>
      </c>
      <c r="F6358" s="173">
        <v>45663</v>
      </c>
      <c r="G6358" s="172" t="s">
        <v>650</v>
      </c>
      <c r="H6358" s="174">
        <v>316468</v>
      </c>
      <c r="I6358" s="172" t="s">
        <v>16</v>
      </c>
      <c r="L6358" s="172">
        <v>2024</v>
      </c>
      <c r="M6358" s="172" t="s">
        <v>525</v>
      </c>
      <c r="N6358" s="172" t="s">
        <v>569</v>
      </c>
    </row>
    <row r="6359" spans="1:14" s="172" customFormat="1" x14ac:dyDescent="0.15">
      <c r="A6359" s="172" t="s">
        <v>521</v>
      </c>
      <c r="B6359" s="172" t="s">
        <v>647</v>
      </c>
      <c r="C6359" s="172" t="s">
        <v>535</v>
      </c>
      <c r="D6359" s="172" t="s">
        <v>525</v>
      </c>
      <c r="E6359" s="172" t="s">
        <v>531</v>
      </c>
      <c r="F6359" s="173">
        <v>45663</v>
      </c>
      <c r="G6359" s="172" t="s">
        <v>650</v>
      </c>
      <c r="H6359" s="174">
        <v>67320</v>
      </c>
      <c r="I6359" s="172" t="s">
        <v>16</v>
      </c>
      <c r="L6359" s="172">
        <v>2024</v>
      </c>
      <c r="M6359" s="172" t="s">
        <v>525</v>
      </c>
      <c r="N6359" s="172" t="s">
        <v>569</v>
      </c>
    </row>
    <row r="6360" spans="1:14" s="172" customFormat="1" x14ac:dyDescent="0.15">
      <c r="A6360" s="172" t="s">
        <v>521</v>
      </c>
      <c r="B6360" s="172" t="s">
        <v>647</v>
      </c>
      <c r="C6360" s="172" t="s">
        <v>523</v>
      </c>
      <c r="D6360" s="172" t="s">
        <v>525</v>
      </c>
      <c r="E6360" s="172" t="s">
        <v>531</v>
      </c>
      <c r="F6360" s="173">
        <v>45663</v>
      </c>
      <c r="G6360" s="172" t="s">
        <v>650</v>
      </c>
      <c r="H6360" s="174">
        <v>623761</v>
      </c>
      <c r="I6360" s="172" t="s">
        <v>16</v>
      </c>
      <c r="L6360" s="172">
        <v>2024</v>
      </c>
      <c r="M6360" s="172" t="s">
        <v>525</v>
      </c>
      <c r="N6360" s="172" t="s">
        <v>569</v>
      </c>
    </row>
    <row r="6361" spans="1:14" s="172" customFormat="1" x14ac:dyDescent="0.15">
      <c r="A6361" s="172" t="s">
        <v>521</v>
      </c>
      <c r="B6361" s="172" t="s">
        <v>647</v>
      </c>
      <c r="C6361" s="172" t="s">
        <v>523</v>
      </c>
      <c r="D6361" s="172" t="s">
        <v>525</v>
      </c>
      <c r="E6361" s="172" t="s">
        <v>531</v>
      </c>
      <c r="F6361" s="173">
        <v>45663</v>
      </c>
      <c r="G6361" s="172" t="s">
        <v>648</v>
      </c>
      <c r="H6361" s="174">
        <v>46325</v>
      </c>
      <c r="I6361" s="172" t="s">
        <v>16</v>
      </c>
      <c r="L6361" s="172">
        <v>2024</v>
      </c>
      <c r="M6361" s="172" t="s">
        <v>525</v>
      </c>
      <c r="N6361" s="172" t="s">
        <v>569</v>
      </c>
    </row>
    <row r="6362" spans="1:14" s="172" customFormat="1" x14ac:dyDescent="0.15">
      <c r="A6362" s="172" t="s">
        <v>521</v>
      </c>
      <c r="B6362" s="172" t="s">
        <v>647</v>
      </c>
      <c r="C6362" s="172" t="s">
        <v>523</v>
      </c>
      <c r="D6362" s="172" t="s">
        <v>525</v>
      </c>
      <c r="E6362" s="172" t="s">
        <v>531</v>
      </c>
      <c r="F6362" s="173">
        <v>45663</v>
      </c>
      <c r="G6362" s="172" t="s">
        <v>651</v>
      </c>
      <c r="H6362" s="174">
        <v>49280</v>
      </c>
      <c r="I6362" s="172" t="s">
        <v>16</v>
      </c>
      <c r="L6362" s="172">
        <v>2024</v>
      </c>
      <c r="M6362" s="172" t="s">
        <v>525</v>
      </c>
      <c r="N6362" s="172" t="s">
        <v>569</v>
      </c>
    </row>
    <row r="6363" spans="1:14" s="172" customFormat="1" x14ac:dyDescent="0.15">
      <c r="A6363" s="172" t="s">
        <v>521</v>
      </c>
      <c r="B6363" s="172" t="s">
        <v>647</v>
      </c>
      <c r="C6363" s="172" t="s">
        <v>523</v>
      </c>
      <c r="D6363" s="172" t="s">
        <v>525</v>
      </c>
      <c r="E6363" s="172" t="s">
        <v>525</v>
      </c>
      <c r="F6363" s="173">
        <v>45663</v>
      </c>
      <c r="G6363" s="172" t="s">
        <v>649</v>
      </c>
      <c r="H6363" s="174">
        <v>894564</v>
      </c>
      <c r="I6363" s="172" t="s">
        <v>16</v>
      </c>
      <c r="L6363" s="172">
        <v>2024</v>
      </c>
      <c r="M6363" s="172" t="s">
        <v>525</v>
      </c>
      <c r="N6363" s="172" t="s">
        <v>569</v>
      </c>
    </row>
    <row r="6364" spans="1:14" s="172" customFormat="1" x14ac:dyDescent="0.15">
      <c r="A6364" s="172" t="s">
        <v>521</v>
      </c>
      <c r="B6364" s="172" t="s">
        <v>647</v>
      </c>
      <c r="C6364" s="172" t="s">
        <v>523</v>
      </c>
      <c r="D6364" s="172" t="s">
        <v>525</v>
      </c>
      <c r="E6364" s="172" t="s">
        <v>531</v>
      </c>
      <c r="F6364" s="173">
        <v>45663</v>
      </c>
      <c r="G6364" s="172" t="s">
        <v>649</v>
      </c>
      <c r="H6364" s="174">
        <v>965118</v>
      </c>
      <c r="I6364" s="172" t="s">
        <v>16</v>
      </c>
      <c r="L6364" s="172">
        <v>2024</v>
      </c>
      <c r="M6364" s="172" t="s">
        <v>525</v>
      </c>
      <c r="N6364" s="172" t="s">
        <v>569</v>
      </c>
    </row>
    <row r="6365" spans="1:14" s="172" customFormat="1" x14ac:dyDescent="0.15">
      <c r="A6365" s="172" t="s">
        <v>521</v>
      </c>
      <c r="B6365" s="172" t="s">
        <v>647</v>
      </c>
      <c r="C6365" s="172" t="s">
        <v>523</v>
      </c>
      <c r="D6365" s="172" t="s">
        <v>525</v>
      </c>
      <c r="E6365" s="172" t="s">
        <v>531</v>
      </c>
      <c r="F6365" s="173">
        <v>45663</v>
      </c>
      <c r="G6365" s="172" t="s">
        <v>652</v>
      </c>
      <c r="H6365" s="174">
        <v>582032</v>
      </c>
      <c r="I6365" s="172" t="s">
        <v>16</v>
      </c>
      <c r="L6365" s="172">
        <v>2024</v>
      </c>
      <c r="M6365" s="172" t="s">
        <v>525</v>
      </c>
      <c r="N6365" s="172" t="s">
        <v>569</v>
      </c>
    </row>
    <row r="6366" spans="1:14" s="172" customFormat="1" x14ac:dyDescent="0.15">
      <c r="A6366" s="172" t="s">
        <v>521</v>
      </c>
      <c r="B6366" s="172" t="s">
        <v>617</v>
      </c>
      <c r="C6366" s="172" t="s">
        <v>523</v>
      </c>
      <c r="D6366" s="172" t="s">
        <v>525</v>
      </c>
      <c r="E6366" s="172" t="s">
        <v>519</v>
      </c>
      <c r="F6366" s="173">
        <v>45660</v>
      </c>
      <c r="G6366" s="172" t="s">
        <v>587</v>
      </c>
      <c r="H6366" s="174">
        <v>357500</v>
      </c>
      <c r="I6366" s="172" t="s">
        <v>22</v>
      </c>
      <c r="L6366" s="172">
        <v>2024</v>
      </c>
      <c r="M6366" s="172" t="s">
        <v>525</v>
      </c>
      <c r="N6366" s="172" t="s">
        <v>569</v>
      </c>
    </row>
    <row r="6367" spans="1:14" s="172" customFormat="1" x14ac:dyDescent="0.15">
      <c r="A6367" s="172" t="s">
        <v>521</v>
      </c>
      <c r="B6367" s="172" t="s">
        <v>617</v>
      </c>
      <c r="C6367" s="172" t="s">
        <v>523</v>
      </c>
      <c r="D6367" s="172" t="s">
        <v>525</v>
      </c>
      <c r="E6367" s="172" t="s">
        <v>525</v>
      </c>
      <c r="F6367" s="173">
        <v>45660</v>
      </c>
      <c r="G6367" s="172" t="s">
        <v>568</v>
      </c>
      <c r="H6367" s="174">
        <v>1579151</v>
      </c>
      <c r="I6367" s="172" t="s">
        <v>22</v>
      </c>
      <c r="L6367" s="172">
        <v>2024</v>
      </c>
      <c r="M6367" s="172" t="s">
        <v>525</v>
      </c>
      <c r="N6367" s="172" t="s">
        <v>569</v>
      </c>
    </row>
    <row r="6368" spans="1:14" s="172" customFormat="1" x14ac:dyDescent="0.15">
      <c r="A6368" s="172" t="s">
        <v>521</v>
      </c>
      <c r="B6368" s="172" t="s">
        <v>603</v>
      </c>
      <c r="C6368" s="172" t="s">
        <v>523</v>
      </c>
      <c r="D6368" s="172" t="s">
        <v>525</v>
      </c>
      <c r="E6368" s="172" t="s">
        <v>525</v>
      </c>
      <c r="F6368" s="173">
        <v>45660</v>
      </c>
      <c r="G6368" s="172" t="s">
        <v>604</v>
      </c>
      <c r="H6368" s="174">
        <v>6899</v>
      </c>
      <c r="I6368" s="172" t="s">
        <v>22</v>
      </c>
      <c r="L6368" s="172">
        <v>2024</v>
      </c>
      <c r="M6368" s="172" t="s">
        <v>525</v>
      </c>
      <c r="N6368" s="172" t="s">
        <v>569</v>
      </c>
    </row>
    <row r="6369" spans="1:14" s="172" customFormat="1" x14ac:dyDescent="0.15">
      <c r="A6369" s="172" t="s">
        <v>521</v>
      </c>
      <c r="B6369" s="172" t="s">
        <v>617</v>
      </c>
      <c r="C6369" s="172" t="s">
        <v>523</v>
      </c>
      <c r="D6369" s="172" t="s">
        <v>525</v>
      </c>
      <c r="E6369" s="172" t="s">
        <v>519</v>
      </c>
      <c r="F6369" s="173">
        <v>45660</v>
      </c>
      <c r="G6369" s="172" t="s">
        <v>621</v>
      </c>
      <c r="H6369" s="174">
        <v>178750</v>
      </c>
      <c r="I6369" s="172" t="s">
        <v>22</v>
      </c>
      <c r="L6369" s="172">
        <v>2024</v>
      </c>
      <c r="M6369" s="172" t="s">
        <v>525</v>
      </c>
      <c r="N6369" s="172" t="s">
        <v>569</v>
      </c>
    </row>
    <row r="6370" spans="1:14" s="172" customFormat="1" x14ac:dyDescent="0.15">
      <c r="A6370" s="172" t="s">
        <v>521</v>
      </c>
      <c r="B6370" s="172" t="s">
        <v>617</v>
      </c>
      <c r="C6370" s="172" t="s">
        <v>523</v>
      </c>
      <c r="D6370" s="172" t="s">
        <v>525</v>
      </c>
      <c r="E6370" s="172" t="s">
        <v>531</v>
      </c>
      <c r="F6370" s="173">
        <v>45660</v>
      </c>
      <c r="G6370" s="172" t="s">
        <v>621</v>
      </c>
      <c r="H6370" s="174">
        <v>693044</v>
      </c>
      <c r="I6370" s="172" t="s">
        <v>22</v>
      </c>
      <c r="L6370" s="172">
        <v>2024</v>
      </c>
      <c r="M6370" s="172" t="s">
        <v>525</v>
      </c>
      <c r="N6370" s="172" t="s">
        <v>569</v>
      </c>
    </row>
    <row r="6371" spans="1:14" s="172" customFormat="1" x14ac:dyDescent="0.15">
      <c r="A6371" s="172" t="s">
        <v>521</v>
      </c>
      <c r="B6371" s="172" t="s">
        <v>647</v>
      </c>
      <c r="C6371" s="172" t="s">
        <v>523</v>
      </c>
      <c r="D6371" s="172" t="s">
        <v>525</v>
      </c>
      <c r="E6371" s="172" t="s">
        <v>525</v>
      </c>
      <c r="F6371" s="173">
        <v>45660</v>
      </c>
      <c r="G6371" s="172" t="s">
        <v>650</v>
      </c>
      <c r="H6371" s="174">
        <v>65945</v>
      </c>
      <c r="I6371" s="172" t="s">
        <v>16</v>
      </c>
      <c r="L6371" s="172">
        <v>2024</v>
      </c>
      <c r="M6371" s="172" t="s">
        <v>525</v>
      </c>
      <c r="N6371" s="172" t="s">
        <v>569</v>
      </c>
    </row>
    <row r="6372" spans="1:14" s="172" customFormat="1" x14ac:dyDescent="0.15">
      <c r="A6372" s="172" t="s">
        <v>521</v>
      </c>
      <c r="B6372" s="172" t="s">
        <v>647</v>
      </c>
      <c r="C6372" s="172" t="s">
        <v>523</v>
      </c>
      <c r="D6372" s="172" t="s">
        <v>525</v>
      </c>
      <c r="E6372" s="172" t="s">
        <v>519</v>
      </c>
      <c r="F6372" s="173">
        <v>45660</v>
      </c>
      <c r="G6372" s="172" t="s">
        <v>650</v>
      </c>
      <c r="H6372" s="174">
        <v>122597</v>
      </c>
      <c r="I6372" s="172" t="s">
        <v>16</v>
      </c>
      <c r="L6372" s="172">
        <v>2024</v>
      </c>
      <c r="M6372" s="172" t="s">
        <v>525</v>
      </c>
      <c r="N6372" s="172" t="s">
        <v>569</v>
      </c>
    </row>
    <row r="6373" spans="1:14" s="172" customFormat="1" x14ac:dyDescent="0.15">
      <c r="A6373" s="172" t="s">
        <v>521</v>
      </c>
      <c r="B6373" s="172" t="s">
        <v>647</v>
      </c>
      <c r="C6373" s="172" t="s">
        <v>535</v>
      </c>
      <c r="D6373" s="172" t="s">
        <v>525</v>
      </c>
      <c r="E6373" s="172" t="s">
        <v>531</v>
      </c>
      <c r="F6373" s="173">
        <v>45660</v>
      </c>
      <c r="G6373" s="172" t="s">
        <v>650</v>
      </c>
      <c r="H6373" s="174">
        <v>299288</v>
      </c>
      <c r="I6373" s="172" t="s">
        <v>16</v>
      </c>
      <c r="L6373" s="172">
        <v>2024</v>
      </c>
      <c r="M6373" s="172" t="s">
        <v>525</v>
      </c>
      <c r="N6373" s="172" t="s">
        <v>569</v>
      </c>
    </row>
    <row r="6374" spans="1:14" s="172" customFormat="1" x14ac:dyDescent="0.15">
      <c r="A6374" s="172" t="s">
        <v>521</v>
      </c>
      <c r="B6374" s="172" t="s">
        <v>647</v>
      </c>
      <c r="C6374" s="172" t="s">
        <v>523</v>
      </c>
      <c r="D6374" s="172" t="s">
        <v>525</v>
      </c>
      <c r="E6374" s="172" t="s">
        <v>531</v>
      </c>
      <c r="F6374" s="173">
        <v>45660</v>
      </c>
      <c r="G6374" s="172" t="s">
        <v>650</v>
      </c>
      <c r="H6374" s="174">
        <v>772686</v>
      </c>
      <c r="I6374" s="172" t="s">
        <v>16</v>
      </c>
      <c r="L6374" s="172">
        <v>2024</v>
      </c>
      <c r="M6374" s="172" t="s">
        <v>525</v>
      </c>
      <c r="N6374" s="172" t="s">
        <v>569</v>
      </c>
    </row>
    <row r="6375" spans="1:14" s="172" customFormat="1" x14ac:dyDescent="0.15">
      <c r="A6375" s="172" t="s">
        <v>521</v>
      </c>
      <c r="B6375" s="172" t="s">
        <v>647</v>
      </c>
      <c r="C6375" s="172" t="s">
        <v>523</v>
      </c>
      <c r="D6375" s="172" t="s">
        <v>525</v>
      </c>
      <c r="E6375" s="172" t="s">
        <v>525</v>
      </c>
      <c r="F6375" s="173">
        <v>45660</v>
      </c>
      <c r="G6375" s="172" t="s">
        <v>648</v>
      </c>
      <c r="H6375" s="174">
        <v>83472</v>
      </c>
      <c r="I6375" s="172" t="s">
        <v>16</v>
      </c>
      <c r="L6375" s="172">
        <v>2024</v>
      </c>
      <c r="M6375" s="172" t="s">
        <v>525</v>
      </c>
      <c r="N6375" s="172" t="s">
        <v>569</v>
      </c>
    </row>
    <row r="6376" spans="1:14" s="172" customFormat="1" x14ac:dyDescent="0.15">
      <c r="A6376" s="172" t="s">
        <v>521</v>
      </c>
      <c r="B6376" s="172" t="s">
        <v>647</v>
      </c>
      <c r="C6376" s="172" t="s">
        <v>523</v>
      </c>
      <c r="D6376" s="172" t="s">
        <v>525</v>
      </c>
      <c r="E6376" s="172" t="s">
        <v>531</v>
      </c>
      <c r="F6376" s="173">
        <v>45660</v>
      </c>
      <c r="G6376" s="172" t="s">
        <v>648</v>
      </c>
      <c r="H6376" s="174">
        <v>46992</v>
      </c>
      <c r="I6376" s="172" t="s">
        <v>16</v>
      </c>
      <c r="L6376" s="172">
        <v>2024</v>
      </c>
      <c r="M6376" s="172" t="s">
        <v>525</v>
      </c>
      <c r="N6376" s="172" t="s">
        <v>569</v>
      </c>
    </row>
    <row r="6377" spans="1:14" s="172" customFormat="1" x14ac:dyDescent="0.15">
      <c r="A6377" s="172" t="s">
        <v>521</v>
      </c>
      <c r="B6377" s="172" t="s">
        <v>647</v>
      </c>
      <c r="C6377" s="172" t="s">
        <v>523</v>
      </c>
      <c r="D6377" s="172" t="s">
        <v>525</v>
      </c>
      <c r="E6377" s="172" t="s">
        <v>531</v>
      </c>
      <c r="F6377" s="173">
        <v>45660</v>
      </c>
      <c r="G6377" s="172" t="s">
        <v>651</v>
      </c>
      <c r="H6377" s="174">
        <v>49280</v>
      </c>
      <c r="I6377" s="172" t="s">
        <v>16</v>
      </c>
      <c r="L6377" s="172">
        <v>2024</v>
      </c>
      <c r="M6377" s="172" t="s">
        <v>525</v>
      </c>
      <c r="N6377" s="172" t="s">
        <v>569</v>
      </c>
    </row>
    <row r="6378" spans="1:14" s="172" customFormat="1" x14ac:dyDescent="0.15">
      <c r="A6378" s="172" t="s">
        <v>521</v>
      </c>
      <c r="B6378" s="172" t="s">
        <v>647</v>
      </c>
      <c r="C6378" s="172" t="s">
        <v>523</v>
      </c>
      <c r="D6378" s="172" t="s">
        <v>525</v>
      </c>
      <c r="E6378" s="172" t="s">
        <v>525</v>
      </c>
      <c r="F6378" s="173">
        <v>45660</v>
      </c>
      <c r="G6378" s="172" t="s">
        <v>649</v>
      </c>
      <c r="H6378" s="174">
        <v>1732161</v>
      </c>
      <c r="I6378" s="172" t="s">
        <v>16</v>
      </c>
      <c r="L6378" s="172">
        <v>2024</v>
      </c>
      <c r="M6378" s="172" t="s">
        <v>525</v>
      </c>
      <c r="N6378" s="172" t="s">
        <v>569</v>
      </c>
    </row>
    <row r="6379" spans="1:14" s="172" customFormat="1" x14ac:dyDescent="0.15">
      <c r="A6379" s="172" t="s">
        <v>521</v>
      </c>
      <c r="B6379" s="172" t="s">
        <v>617</v>
      </c>
      <c r="C6379" s="172" t="s">
        <v>523</v>
      </c>
      <c r="D6379" s="172" t="s">
        <v>525</v>
      </c>
      <c r="E6379" s="172" t="s">
        <v>519</v>
      </c>
      <c r="F6379" s="173">
        <v>45659</v>
      </c>
      <c r="G6379" s="172" t="s">
        <v>619</v>
      </c>
      <c r="H6379" s="174">
        <v>214500</v>
      </c>
      <c r="I6379" s="172" t="s">
        <v>22</v>
      </c>
      <c r="L6379" s="172">
        <v>2024</v>
      </c>
      <c r="M6379" s="172" t="s">
        <v>525</v>
      </c>
      <c r="N6379" s="172" t="s">
        <v>569</v>
      </c>
    </row>
    <row r="6380" spans="1:14" s="172" customFormat="1" x14ac:dyDescent="0.15">
      <c r="A6380" s="172" t="s">
        <v>521</v>
      </c>
      <c r="B6380" s="172" t="s">
        <v>617</v>
      </c>
      <c r="C6380" s="172" t="s">
        <v>523</v>
      </c>
      <c r="D6380" s="172" t="s">
        <v>525</v>
      </c>
      <c r="E6380" s="172" t="s">
        <v>519</v>
      </c>
      <c r="F6380" s="173">
        <v>45659</v>
      </c>
      <c r="G6380" s="172" t="s">
        <v>568</v>
      </c>
      <c r="H6380" s="174">
        <v>35750</v>
      </c>
      <c r="I6380" s="172" t="s">
        <v>22</v>
      </c>
      <c r="L6380" s="172">
        <v>2024</v>
      </c>
      <c r="M6380" s="172" t="s">
        <v>525</v>
      </c>
      <c r="N6380" s="172" t="s">
        <v>569</v>
      </c>
    </row>
    <row r="6381" spans="1:14" s="172" customFormat="1" x14ac:dyDescent="0.15">
      <c r="A6381" s="172" t="s">
        <v>521</v>
      </c>
      <c r="B6381" s="172" t="s">
        <v>617</v>
      </c>
      <c r="C6381" s="172" t="s">
        <v>523</v>
      </c>
      <c r="D6381" s="172" t="s">
        <v>525</v>
      </c>
      <c r="E6381" s="172" t="s">
        <v>525</v>
      </c>
      <c r="F6381" s="173">
        <v>45659</v>
      </c>
      <c r="G6381" s="172" t="s">
        <v>589</v>
      </c>
      <c r="H6381" s="174">
        <v>258007</v>
      </c>
      <c r="I6381" s="172" t="s">
        <v>22</v>
      </c>
      <c r="L6381" s="172">
        <v>2024</v>
      </c>
      <c r="M6381" s="172" t="s">
        <v>525</v>
      </c>
      <c r="N6381" s="172" t="s">
        <v>569</v>
      </c>
    </row>
    <row r="6382" spans="1:14" s="172" customFormat="1" x14ac:dyDescent="0.15">
      <c r="A6382" s="172" t="s">
        <v>521</v>
      </c>
      <c r="B6382" s="172" t="s">
        <v>617</v>
      </c>
      <c r="C6382" s="172" t="s">
        <v>523</v>
      </c>
      <c r="D6382" s="172" t="s">
        <v>525</v>
      </c>
      <c r="E6382" s="172" t="s">
        <v>531</v>
      </c>
      <c r="F6382" s="173">
        <v>45659</v>
      </c>
      <c r="G6382" s="172" t="s">
        <v>589</v>
      </c>
      <c r="H6382" s="174">
        <v>1314412</v>
      </c>
      <c r="I6382" s="172" t="s">
        <v>22</v>
      </c>
      <c r="L6382" s="172">
        <v>2024</v>
      </c>
      <c r="M6382" s="172" t="s">
        <v>525</v>
      </c>
      <c r="N6382" s="172" t="s">
        <v>569</v>
      </c>
    </row>
    <row r="6383" spans="1:14" s="172" customFormat="1" x14ac:dyDescent="0.15">
      <c r="A6383" s="172" t="s">
        <v>521</v>
      </c>
      <c r="B6383" s="172" t="s">
        <v>603</v>
      </c>
      <c r="C6383" s="172" t="s">
        <v>523</v>
      </c>
      <c r="D6383" s="172" t="s">
        <v>525</v>
      </c>
      <c r="E6383" s="172" t="s">
        <v>525</v>
      </c>
      <c r="F6383" s="173">
        <v>45659</v>
      </c>
      <c r="G6383" s="172" t="s">
        <v>604</v>
      </c>
      <c r="H6383" s="174">
        <v>20368</v>
      </c>
      <c r="I6383" s="172" t="s">
        <v>22</v>
      </c>
      <c r="L6383" s="172">
        <v>2024</v>
      </c>
      <c r="M6383" s="172" t="s">
        <v>525</v>
      </c>
      <c r="N6383" s="172" t="s">
        <v>569</v>
      </c>
    </row>
    <row r="6384" spans="1:14" s="172" customFormat="1" x14ac:dyDescent="0.15">
      <c r="A6384" s="172" t="s">
        <v>521</v>
      </c>
      <c r="B6384" s="172" t="s">
        <v>647</v>
      </c>
      <c r="C6384" s="172" t="s">
        <v>523</v>
      </c>
      <c r="D6384" s="172" t="s">
        <v>525</v>
      </c>
      <c r="E6384" s="172" t="s">
        <v>525</v>
      </c>
      <c r="F6384" s="173">
        <v>45659</v>
      </c>
      <c r="G6384" s="172" t="s">
        <v>650</v>
      </c>
      <c r="H6384" s="174">
        <v>13488</v>
      </c>
      <c r="I6384" s="172" t="s">
        <v>16</v>
      </c>
      <c r="L6384" s="172">
        <v>2024</v>
      </c>
      <c r="M6384" s="172" t="s">
        <v>525</v>
      </c>
      <c r="N6384" s="172" t="s">
        <v>569</v>
      </c>
    </row>
    <row r="6385" spans="1:14" s="172" customFormat="1" x14ac:dyDescent="0.15">
      <c r="A6385" s="172" t="s">
        <v>521</v>
      </c>
      <c r="B6385" s="172" t="s">
        <v>647</v>
      </c>
      <c r="C6385" s="172" t="s">
        <v>523</v>
      </c>
      <c r="D6385" s="172" t="s">
        <v>525</v>
      </c>
      <c r="E6385" s="172" t="s">
        <v>519</v>
      </c>
      <c r="F6385" s="173">
        <v>45659</v>
      </c>
      <c r="G6385" s="172" t="s">
        <v>650</v>
      </c>
      <c r="H6385" s="174">
        <v>355804</v>
      </c>
      <c r="I6385" s="172" t="s">
        <v>16</v>
      </c>
      <c r="L6385" s="172">
        <v>2024</v>
      </c>
      <c r="M6385" s="172" t="s">
        <v>525</v>
      </c>
      <c r="N6385" s="172" t="s">
        <v>569</v>
      </c>
    </row>
    <row r="6386" spans="1:14" s="172" customFormat="1" x14ac:dyDescent="0.15">
      <c r="A6386" s="172" t="s">
        <v>521</v>
      </c>
      <c r="B6386" s="172" t="s">
        <v>647</v>
      </c>
      <c r="C6386" s="172" t="s">
        <v>535</v>
      </c>
      <c r="D6386" s="172" t="s">
        <v>525</v>
      </c>
      <c r="E6386" s="172" t="s">
        <v>531</v>
      </c>
      <c r="F6386" s="173">
        <v>45659</v>
      </c>
      <c r="G6386" s="172" t="s">
        <v>650</v>
      </c>
      <c r="H6386" s="174">
        <v>34936</v>
      </c>
      <c r="I6386" s="172" t="s">
        <v>16</v>
      </c>
      <c r="L6386" s="172">
        <v>2024</v>
      </c>
      <c r="M6386" s="172" t="s">
        <v>525</v>
      </c>
      <c r="N6386" s="172" t="s">
        <v>569</v>
      </c>
    </row>
    <row r="6387" spans="1:14" s="172" customFormat="1" x14ac:dyDescent="0.15">
      <c r="A6387" s="172" t="s">
        <v>521</v>
      </c>
      <c r="B6387" s="172" t="s">
        <v>647</v>
      </c>
      <c r="C6387" s="172" t="s">
        <v>523</v>
      </c>
      <c r="D6387" s="172" t="s">
        <v>525</v>
      </c>
      <c r="E6387" s="172" t="s">
        <v>531</v>
      </c>
      <c r="F6387" s="173">
        <v>45659</v>
      </c>
      <c r="G6387" s="172" t="s">
        <v>650</v>
      </c>
      <c r="H6387" s="174">
        <v>352271</v>
      </c>
      <c r="I6387" s="172" t="s">
        <v>16</v>
      </c>
      <c r="L6387" s="172">
        <v>2024</v>
      </c>
      <c r="M6387" s="172" t="s">
        <v>525</v>
      </c>
      <c r="N6387" s="172" t="s">
        <v>569</v>
      </c>
    </row>
    <row r="6388" spans="1:14" s="172" customFormat="1" x14ac:dyDescent="0.15">
      <c r="A6388" s="172" t="s">
        <v>521</v>
      </c>
      <c r="B6388" s="172" t="s">
        <v>647</v>
      </c>
      <c r="C6388" s="172" t="s">
        <v>523</v>
      </c>
      <c r="D6388" s="172" t="s">
        <v>525</v>
      </c>
      <c r="E6388" s="172" t="s">
        <v>525</v>
      </c>
      <c r="F6388" s="173">
        <v>45659</v>
      </c>
      <c r="G6388" s="172" t="s">
        <v>648</v>
      </c>
      <c r="H6388" s="174">
        <v>22301</v>
      </c>
      <c r="I6388" s="172" t="s">
        <v>16</v>
      </c>
      <c r="L6388" s="172">
        <v>2024</v>
      </c>
      <c r="M6388" s="172" t="s">
        <v>525</v>
      </c>
      <c r="N6388" s="172" t="s">
        <v>569</v>
      </c>
    </row>
    <row r="6389" spans="1:14" s="172" customFormat="1" x14ac:dyDescent="0.15">
      <c r="A6389" s="172" t="s">
        <v>521</v>
      </c>
      <c r="B6389" s="172" t="s">
        <v>647</v>
      </c>
      <c r="C6389" s="172" t="s">
        <v>523</v>
      </c>
      <c r="D6389" s="172" t="s">
        <v>525</v>
      </c>
      <c r="E6389" s="172" t="s">
        <v>531</v>
      </c>
      <c r="F6389" s="173">
        <v>45659</v>
      </c>
      <c r="G6389" s="172" t="s">
        <v>648</v>
      </c>
      <c r="H6389" s="174">
        <v>72393</v>
      </c>
      <c r="I6389" s="172" t="s">
        <v>16</v>
      </c>
      <c r="L6389" s="172">
        <v>2024</v>
      </c>
      <c r="M6389" s="172" t="s">
        <v>525</v>
      </c>
      <c r="N6389" s="172" t="s">
        <v>569</v>
      </c>
    </row>
    <row r="6390" spans="1:14" s="172" customFormat="1" x14ac:dyDescent="0.15">
      <c r="A6390" s="172" t="s">
        <v>521</v>
      </c>
      <c r="B6390" s="172" t="s">
        <v>647</v>
      </c>
      <c r="C6390" s="172" t="s">
        <v>523</v>
      </c>
      <c r="D6390" s="172" t="s">
        <v>525</v>
      </c>
      <c r="E6390" s="172" t="s">
        <v>525</v>
      </c>
      <c r="F6390" s="173">
        <v>45659</v>
      </c>
      <c r="G6390" s="172" t="s">
        <v>649</v>
      </c>
      <c r="H6390" s="174">
        <v>2562897</v>
      </c>
      <c r="I6390" s="172" t="s">
        <v>16</v>
      </c>
      <c r="L6390" s="172">
        <v>2024</v>
      </c>
      <c r="M6390" s="172" t="s">
        <v>525</v>
      </c>
      <c r="N6390" s="172" t="s">
        <v>569</v>
      </c>
    </row>
    <row r="6391" spans="1:14" s="172" customFormat="1" x14ac:dyDescent="0.15">
      <c r="A6391" s="172" t="s">
        <v>521</v>
      </c>
      <c r="B6391" s="172" t="s">
        <v>647</v>
      </c>
      <c r="C6391" s="172" t="s">
        <v>523</v>
      </c>
      <c r="D6391" s="172" t="s">
        <v>525</v>
      </c>
      <c r="E6391" s="172" t="s">
        <v>531</v>
      </c>
      <c r="F6391" s="173">
        <v>45659</v>
      </c>
      <c r="G6391" s="172" t="s">
        <v>649</v>
      </c>
      <c r="H6391" s="174">
        <v>719147</v>
      </c>
      <c r="I6391" s="172" t="s">
        <v>16</v>
      </c>
      <c r="L6391" s="172">
        <v>2024</v>
      </c>
      <c r="M6391" s="172" t="s">
        <v>525</v>
      </c>
      <c r="N6391" s="172" t="s">
        <v>569</v>
      </c>
    </row>
  </sheetData>
  <autoFilter ref="A1:Q6145" xr:uid="{9083911C-AAF8-DE46-B543-45452EB61C84}">
    <sortState xmlns:xlrd2="http://schemas.microsoft.com/office/spreadsheetml/2017/richdata2" ref="A2:Q6261">
      <sortCondition ref="F1:F626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2025-01-16T10:28:54Z</dcterms:modified>
</cp:coreProperties>
</file>